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W:\DM-11 Informes\DM-11-1 Informe anual de CGM\2024\INFORME ANUAL SPK LA MATA - G\"/>
    </mc:Choice>
  </mc:AlternateContent>
  <xr:revisionPtr revIDLastSave="0" documentId="13_ncr:1_{B7F8B86C-5C44-4C7E-8BC2-B65EAB968422}" xr6:coauthVersionLast="47" xr6:coauthVersionMax="47" xr10:uidLastSave="{00000000-0000-0000-0000-000000000000}"/>
  <bookViews>
    <workbookView xWindow="-108" yWindow="-108" windowWidth="23256" windowHeight="12576" xr2:uid="{00000000-000D-0000-FFFF-FFFF00000000}"/>
  </bookViews>
  <sheets>
    <sheet name="Informe Anual CGM" sheetId="2" r:id="rId1"/>
    <sheet name="ANEXO 1" sheetId="5" r:id="rId2"/>
    <sheet name="ANEXO 2" sheetId="4" r:id="rId3"/>
    <sheet name="ANEXO 3" sheetId="6" r:id="rId4"/>
    <sheet name="Instrucciones" sheetId="11" r:id="rId5"/>
  </sheets>
  <definedNames>
    <definedName name="_xlnm.Print_Area" localSheetId="1">'ANEXO 1'!$A$1:$I$61</definedName>
    <definedName name="_xlnm.Print_Area" localSheetId="2">'ANEXO 2'!$A$1:$I$40</definedName>
    <definedName name="_xlnm.Print_Area" localSheetId="3">'ANEXO 3'!$A$1:$J$61</definedName>
    <definedName name="_xlnm.Print_Area" localSheetId="0">'Informe Anual CGM'!$A$1:$O$318</definedName>
    <definedName name="_xlnm.Print_Area" localSheetId="4">Instrucciones!$A$1:$K$24</definedName>
    <definedName name="_xlnm.Print_Titles" localSheetId="1">'ANEXO 1'!$2:$11</definedName>
    <definedName name="_xlnm.Print_Titles" localSheetId="2">'ANEXO 2'!$1:$11</definedName>
    <definedName name="_xlnm.Print_Titles" localSheetId="3">'ANEXO 3'!$1:$11</definedName>
    <definedName name="_xlnm.Print_Titles" localSheetId="0">'Informe Anual CGM'!$1:$9</definedName>
    <definedName name="_xlnm.Print_Titles" localSheetId="4">Instrucciones!$1:$24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2" l="1"/>
  <c r="N127" i="2"/>
  <c r="N126" i="2"/>
  <c r="N125" i="2"/>
  <c r="N124" i="2"/>
  <c r="N123" i="2"/>
  <c r="N122" i="2"/>
  <c r="N121" i="2"/>
  <c r="N120" i="2"/>
  <c r="I128" i="2"/>
  <c r="I127" i="2"/>
  <c r="I126" i="2"/>
  <c r="I125" i="2"/>
  <c r="I123" i="2"/>
  <c r="I122" i="2"/>
  <c r="I121" i="2"/>
  <c r="I120" i="2"/>
  <c r="I183" i="2"/>
  <c r="I182" i="2"/>
  <c r="I181" i="2"/>
  <c r="I180" i="2"/>
  <c r="I179" i="2"/>
  <c r="I178" i="2"/>
  <c r="I177" i="2"/>
  <c r="I176" i="2"/>
  <c r="I175" i="2"/>
  <c r="I174" i="2"/>
  <c r="I173" i="2"/>
  <c r="B8" i="5"/>
  <c r="I8" i="6"/>
  <c r="F8" i="6"/>
  <c r="B8" i="6"/>
  <c r="I6" i="6"/>
  <c r="F6" i="6"/>
  <c r="B6" i="6"/>
  <c r="G8" i="5"/>
  <c r="D8" i="5"/>
  <c r="G6" i="5"/>
  <c r="D6" i="5"/>
  <c r="B6" i="5"/>
  <c r="G8" i="4"/>
  <c r="D8" i="4"/>
  <c r="B8" i="4"/>
  <c r="G6" i="4"/>
  <c r="D6" i="4"/>
  <c r="B6" i="4"/>
  <c r="I172" i="2" l="1"/>
  <c r="C184" i="2"/>
  <c r="E184" i="2"/>
  <c r="G184" i="2"/>
  <c r="K184" i="2"/>
  <c r="K72" i="2"/>
  <c r="I72" i="2"/>
  <c r="F72" i="2"/>
  <c r="E72" i="2"/>
  <c r="I184" i="2" l="1"/>
  <c r="I273" i="2"/>
  <c r="H273" i="2"/>
  <c r="M173" i="2"/>
  <c r="M174" i="2"/>
  <c r="M175" i="2"/>
  <c r="M176" i="2"/>
  <c r="M177" i="2"/>
  <c r="M178" i="2"/>
  <c r="M179" i="2"/>
  <c r="M180" i="2"/>
  <c r="M181" i="2"/>
  <c r="M182" i="2"/>
  <c r="M183" i="2"/>
  <c r="M172" i="2"/>
  <c r="G128" i="2"/>
  <c r="G126" i="2"/>
  <c r="G125" i="2"/>
  <c r="G122" i="2"/>
  <c r="E99" i="2"/>
  <c r="C99" i="2"/>
  <c r="L72" i="2"/>
  <c r="J72" i="2"/>
  <c r="D72" i="2"/>
  <c r="C273" i="2"/>
  <c r="I99" i="2"/>
  <c r="G99" i="2"/>
  <c r="J44" i="2"/>
  <c r="I44" i="2"/>
  <c r="H44" i="2"/>
  <c r="G40" i="2"/>
  <c r="G41" i="2"/>
  <c r="G42" i="2"/>
  <c r="G43" i="2"/>
  <c r="K43" i="2" s="1"/>
  <c r="G39" i="2"/>
  <c r="D44" i="2"/>
  <c r="E44" i="2"/>
  <c r="F44" i="2"/>
  <c r="C44" i="2"/>
  <c r="D19" i="2"/>
  <c r="E19" i="2"/>
  <c r="F19" i="2"/>
  <c r="G19" i="2"/>
  <c r="H19" i="2"/>
  <c r="I19" i="2"/>
  <c r="J19" i="2"/>
  <c r="C19" i="2"/>
  <c r="M39" i="2" l="1"/>
  <c r="K39" i="2"/>
  <c r="L39" i="2"/>
  <c r="L43" i="2"/>
  <c r="M43" i="2"/>
  <c r="M42" i="2"/>
  <c r="K42" i="2"/>
  <c r="L42" i="2"/>
  <c r="M41" i="2"/>
  <c r="K41" i="2"/>
  <c r="L41" i="2"/>
  <c r="L40" i="2"/>
  <c r="M40" i="2"/>
  <c r="K40" i="2"/>
  <c r="G44" i="2"/>
  <c r="N39" i="2" l="1"/>
  <c r="E45" i="2"/>
  <c r="D45" i="2"/>
  <c r="G45" i="2"/>
  <c r="F45" i="2"/>
  <c r="C45" i="2"/>
  <c r="M273" i="2"/>
  <c r="K92" i="2" l="1"/>
  <c r="H39" i="4"/>
  <c r="M65" i="2" l="1"/>
  <c r="G65" i="2"/>
  <c r="G271" i="2"/>
  <c r="K271" i="2" s="1"/>
  <c r="G269" i="2"/>
  <c r="K269" i="2" s="1"/>
  <c r="G270" i="2"/>
  <c r="K270" i="2" s="1"/>
  <c r="G272" i="2"/>
  <c r="K272" i="2" s="1"/>
  <c r="G268" i="2"/>
  <c r="F273" i="2"/>
  <c r="E273" i="2"/>
  <c r="D273" i="2"/>
  <c r="M125" i="2"/>
  <c r="M92" i="2"/>
  <c r="K93" i="2"/>
  <c r="K94" i="2"/>
  <c r="K95" i="2"/>
  <c r="K96" i="2"/>
  <c r="K97" i="2"/>
  <c r="K98" i="2"/>
  <c r="K13" i="2"/>
  <c r="M67" i="2" l="1"/>
  <c r="G67" i="2"/>
  <c r="M71" i="2"/>
  <c r="G71" i="2"/>
  <c r="G70" i="2"/>
  <c r="M70" i="2"/>
  <c r="G66" i="2"/>
  <c r="M66" i="2"/>
  <c r="M69" i="2"/>
  <c r="G69" i="2"/>
  <c r="M68" i="2"/>
  <c r="G68" i="2"/>
  <c r="N65" i="2"/>
  <c r="J268" i="2"/>
  <c r="K268" i="2"/>
  <c r="M97" i="2"/>
  <c r="M96" i="2"/>
  <c r="M95" i="2"/>
  <c r="M98" i="2"/>
  <c r="M94" i="2"/>
  <c r="K44" i="2"/>
  <c r="M93" i="2"/>
  <c r="K99" i="2"/>
  <c r="G273" i="2"/>
  <c r="J269" i="2"/>
  <c r="L269" i="2" s="1"/>
  <c r="J270" i="2"/>
  <c r="L270" i="2" s="1"/>
  <c r="J271" i="2"/>
  <c r="L271" i="2" s="1"/>
  <c r="J272" i="2"/>
  <c r="L272" i="2" s="1"/>
  <c r="N69" i="2" l="1"/>
  <c r="N67" i="2"/>
  <c r="N68" i="2"/>
  <c r="N71" i="2"/>
  <c r="N66" i="2"/>
  <c r="N70" i="2"/>
  <c r="L268" i="2"/>
  <c r="M99" i="2"/>
  <c r="J273" i="2"/>
  <c r="M72" i="2"/>
  <c r="C72" i="2"/>
  <c r="H72" i="2"/>
  <c r="M184" i="2"/>
  <c r="G72" i="2"/>
  <c r="K273" i="2"/>
  <c r="N72" i="2" l="1"/>
  <c r="L273" i="2"/>
  <c r="G120" i="2"/>
  <c r="M44" i="2"/>
  <c r="M126" i="2"/>
  <c r="M122" i="2"/>
  <c r="N41" i="2"/>
  <c r="N40" i="2"/>
  <c r="N42" i="2"/>
  <c r="N43" i="2"/>
  <c r="K14" i="2"/>
  <c r="K15" i="2"/>
  <c r="K16" i="2"/>
  <c r="K17" i="2"/>
  <c r="K18" i="2"/>
  <c r="K12" i="2"/>
  <c r="G121" i="2" l="1"/>
  <c r="K19" i="2"/>
  <c r="M12" i="2" s="1"/>
  <c r="N44" i="2"/>
  <c r="L44" i="2"/>
  <c r="L45" i="2" l="1"/>
  <c r="N45" i="2"/>
  <c r="K45" i="2"/>
  <c r="M45" i="2"/>
  <c r="M16" i="2"/>
  <c r="M13" i="2"/>
  <c r="I20" i="2"/>
  <c r="E20" i="2"/>
  <c r="M17" i="2"/>
  <c r="M14" i="2"/>
  <c r="H20" i="2"/>
  <c r="D20" i="2"/>
  <c r="M18" i="2"/>
  <c r="G20" i="2"/>
  <c r="M15" i="2"/>
  <c r="M19" i="2"/>
  <c r="J20" i="2"/>
  <c r="F20" i="2"/>
  <c r="C20" i="2"/>
  <c r="M120" i="2"/>
  <c r="G123" i="2" l="1"/>
  <c r="M121" i="2"/>
  <c r="M123" i="2"/>
  <c r="K129" i="2" l="1"/>
  <c r="G127" i="2"/>
  <c r="L129" i="2"/>
  <c r="C129" i="2"/>
  <c r="N129" i="2" l="1"/>
  <c r="M127" i="2"/>
  <c r="M124" i="2"/>
  <c r="M128" i="2" l="1"/>
  <c r="M129" i="2" s="1"/>
  <c r="I124" i="2" l="1"/>
  <c r="E129" i="2"/>
  <c r="I129" i="2" s="1"/>
  <c r="G124" i="2"/>
  <c r="G129" i="2" s="1"/>
</calcChain>
</file>

<file path=xl/sharedStrings.xml><?xml version="1.0" encoding="utf-8"?>
<sst xmlns="http://schemas.openxmlformats.org/spreadsheetml/2006/main" count="668" uniqueCount="384">
  <si>
    <t>Sistema de comunicación</t>
  </si>
  <si>
    <t>TOTAL</t>
  </si>
  <si>
    <t>INTERROGACION REMOTA</t>
  </si>
  <si>
    <t>GPRS</t>
  </si>
  <si>
    <t>TCP/ETHERNET</t>
  </si>
  <si>
    <t>Hurto</t>
  </si>
  <si>
    <t>ACTIVIDAD</t>
  </si>
  <si>
    <t>Cableado</t>
  </si>
  <si>
    <t>Otros</t>
  </si>
  <si>
    <t>Transformadores de tensión (PT)</t>
  </si>
  <si>
    <t>Transformadores de corriente (CT)</t>
  </si>
  <si>
    <t xml:space="preserve">Bloque de borneras de prueba </t>
  </si>
  <si>
    <t>Vandalismo</t>
  </si>
  <si>
    <t>Subtotal</t>
  </si>
  <si>
    <t>Falla metrológica</t>
  </si>
  <si>
    <t>Quemado</t>
  </si>
  <si>
    <t>N.A.</t>
  </si>
  <si>
    <t>Roto</t>
  </si>
  <si>
    <t>Abierto</t>
  </si>
  <si>
    <t>1. Agente (RF)</t>
  </si>
  <si>
    <t>2. Nombre Centro de Gestión de Medida</t>
  </si>
  <si>
    <t>3. Año de reporte</t>
  </si>
  <si>
    <t>3.1. Fecha de reporte</t>
  </si>
  <si>
    <t>Observaciones / Hechos relevantes:</t>
  </si>
  <si>
    <t>% por elemento</t>
  </si>
  <si>
    <t>% por tipo de falla</t>
  </si>
  <si>
    <t>Formato CAC  - 007
Versión 1
Abril de 2015</t>
  </si>
  <si>
    <t>Tipo de Falla / Componente</t>
  </si>
  <si>
    <t>% por tipo de verificación</t>
  </si>
  <si>
    <t>Medidor principal</t>
  </si>
  <si>
    <t>Medidor de Respaldo</t>
  </si>
  <si>
    <t>INTERROGACION EN SITIO</t>
  </si>
  <si>
    <t>Distribución</t>
  </si>
  <si>
    <t>Generación</t>
  </si>
  <si>
    <t>Cantidad de interrogaciones año</t>
  </si>
  <si>
    <t>Duración Promedio (min)</t>
  </si>
  <si>
    <t>Duración interrogación Promedio  (min)</t>
  </si>
  <si>
    <t>Enlace Internacional</t>
  </si>
  <si>
    <t>Demanda desconectable</t>
  </si>
  <si>
    <t>Interconexión internacional</t>
  </si>
  <si>
    <t>Cantidad de fronteras al inicio del periodo</t>
  </si>
  <si>
    <t>Tasa de Crecimiento anual</t>
  </si>
  <si>
    <t>Fronteras inscritas en el periodo</t>
  </si>
  <si>
    <t>Cantidad de fronteras activas al cierre del periodo</t>
  </si>
  <si>
    <t>Fronteras canceladas en el periodo</t>
  </si>
  <si>
    <t>Tipo de Canal</t>
  </si>
  <si>
    <t>Enlace satelital</t>
  </si>
  <si>
    <t>3G</t>
  </si>
  <si>
    <t>4G</t>
  </si>
  <si>
    <t>LAN</t>
  </si>
  <si>
    <t>Fibra óptica</t>
  </si>
  <si>
    <t>Línea telefónica</t>
  </si>
  <si>
    <t>1.1. Código SIC Agente (RF)</t>
  </si>
  <si>
    <t>2.1. Código SIC Centro de Gestión de Medida</t>
  </si>
  <si>
    <t>Gráficos</t>
  </si>
  <si>
    <t>Fecha de la Actividad</t>
  </si>
  <si>
    <t>Fronteras activas</t>
  </si>
  <si>
    <t>Conformes</t>
  </si>
  <si>
    <t>No Conformes</t>
  </si>
  <si>
    <t>% de Conformidad</t>
  </si>
  <si>
    <t>Validación 
(1ra muestra)</t>
  </si>
  <si>
    <t>Validación 
(2da muestra)</t>
  </si>
  <si>
    <t>Validación 
(3ra muestra)</t>
  </si>
  <si>
    <t>Cumple Validación</t>
  </si>
  <si>
    <t>MES</t>
  </si>
  <si>
    <t>ENERO</t>
  </si>
  <si>
    <t>FEBRERO</t>
  </si>
  <si>
    <t>MARZO</t>
  </si>
  <si>
    <t>ABRIL</t>
  </si>
  <si>
    <t>MAYO</t>
  </si>
  <si>
    <t>JUNIO</t>
  </si>
  <si>
    <t>JULIO</t>
  </si>
  <si>
    <t>AGOSTO</t>
  </si>
  <si>
    <t>SEPTIEMBRE</t>
  </si>
  <si>
    <t>OCTUBRE</t>
  </si>
  <si>
    <t>NOVIEMBRE</t>
  </si>
  <si>
    <t>DICIEMBRE</t>
  </si>
  <si>
    <t>Prueba</t>
  </si>
  <si>
    <t>Conforme</t>
  </si>
  <si>
    <t>RECUPERACION DE LOS RESPALDOS DE INFORMACION</t>
  </si>
  <si>
    <t>1. INFORME  DE CANTIDAD Y CAUSA DE LAS FALLAS EN LOS COMPONENTES DEL SISTEMA DE MEDICIÓN</t>
  </si>
  <si>
    <t xml:space="preserve">3. INFORME DE INTERROGACION DE FRONTERAS </t>
  </si>
  <si>
    <t xml:space="preserve">Definición de frontera </t>
  </si>
  <si>
    <t>Tipo de punto de medición</t>
  </si>
  <si>
    <t>Duración Total año (hh)</t>
  </si>
  <si>
    <t>Tiempo Total interrogación (hh)</t>
  </si>
  <si>
    <t xml:space="preserve">4. INFORME DE GESTION DE FRONTERAS </t>
  </si>
  <si>
    <t>5. INFORME DE DISPONIBILIDAD DE LOS CANALES DE COMUNICACIÓN EMPLEADOS</t>
  </si>
  <si>
    <t>6. INFORME ACTIVIDADES DE VALIDACION</t>
  </si>
  <si>
    <t>Tamaño de la Muestra</t>
  </si>
  <si>
    <t>7. INFORME DE ACTIVIDADES DE CRITICA</t>
  </si>
  <si>
    <t>8. INFORME DE PRUEBAS DE RECUPERACION DE LOS RESPALDOS DE INFORMACION Y COMUNICACIÓN CON EL ASIC</t>
  </si>
  <si>
    <t>% Tiempo Administrativo / Operación /Desplazamiento</t>
  </si>
  <si>
    <t>Tiempo total hh (operación)</t>
  </si>
  <si>
    <t>Tiempo total hh (desplazamiento)</t>
  </si>
  <si>
    <t>Tiempo Total hh Verificación</t>
  </si>
  <si>
    <t>Tiempo total hh (administrativo)</t>
  </si>
  <si>
    <t>Verificaciones Extraordinarias</t>
  </si>
  <si>
    <t>Verificaciones iniciales (RF)</t>
  </si>
  <si>
    <t>Verificaciones iniciales (Externas)</t>
  </si>
  <si>
    <t>Verificaciones Quinquenales</t>
  </si>
  <si>
    <t>Comercialización entre agentes</t>
  </si>
  <si>
    <t>Comercialización entre agentes y usuarios</t>
  </si>
  <si>
    <t>Duración promedio desplazamiento a sitio (hh)</t>
  </si>
  <si>
    <t>Fronteras Activas</t>
  </si>
  <si>
    <r>
      <t>Fronteras suspendidas al cierre  del periodo</t>
    </r>
    <r>
      <rPr>
        <b/>
        <vertAlign val="superscript"/>
        <sz val="11"/>
        <color theme="1"/>
        <rFont val="Calibri"/>
        <family val="2"/>
        <scheme val="minor"/>
      </rPr>
      <t>1</t>
    </r>
  </si>
  <si>
    <t>Total de Intentos en el Periodo</t>
  </si>
  <si>
    <t>Intentos Exitosos</t>
  </si>
  <si>
    <t>Intentos Fallidos</t>
  </si>
  <si>
    <t>% disponibilidad por intentos</t>
  </si>
  <si>
    <t>RESPALDOS DE COMUNICACIÓN CGM  - ASIC</t>
  </si>
  <si>
    <t>Tiempo promedio hh (administrativo)</t>
  </si>
  <si>
    <t>Tiempo promedio hh (operación)</t>
  </si>
  <si>
    <t>Tiempo promedio hh (desplazamiento)</t>
  </si>
  <si>
    <t>Tiempo total hh (mantenimiento)</t>
  </si>
  <si>
    <t>Total de Mantenimientos</t>
  </si>
  <si>
    <t>Trimestre</t>
  </si>
  <si>
    <t xml:space="preserve">Tiempo promedio de mantenimiento (hh) </t>
  </si>
  <si>
    <t>Tiempo promedio de desplazamiento al sist de med. (hh)</t>
  </si>
  <si>
    <t>Tiempo Total Mantenimiento +  desplazamiento</t>
  </si>
  <si>
    <t>Informe de tiempos requeridos para el mantenimiento de los sistemas de medición</t>
  </si>
  <si>
    <t>INFORME ANUAL DE OPERACIÓN  - CENTRO DE GESTION DE MEDIDA
FRONTERAS CON REPORTE AL ASIC</t>
  </si>
  <si>
    <t>ANEXO 1. RELACION DE FRONTERAS CREADAS Y CANCELADAS EN EL PERIODO</t>
  </si>
  <si>
    <t>CODIGO SIC</t>
  </si>
  <si>
    <t>CODIGO NIU</t>
  </si>
  <si>
    <t>NOMBRE DE LA FRONTERA</t>
  </si>
  <si>
    <t>FECHA NOVEDAD</t>
  </si>
  <si>
    <t>aaaa mm dd</t>
  </si>
  <si>
    <t xml:space="preserve">FECHA SUSPENSION </t>
  </si>
  <si>
    <t>Formato CAC  - 008
Versión 1
Abril de 2015</t>
  </si>
  <si>
    <t>Observaciones</t>
  </si>
  <si>
    <t>ANEXO 2. RELACION DE FRONTERAS EN ESTADO SUSPENDIDO A CIERRE DEL PERIODO</t>
  </si>
  <si>
    <t>DEUDA TOTAL</t>
  </si>
  <si>
    <t>DEUDA (COP $)</t>
  </si>
  <si>
    <t>ANEXO 3. LISTADO MAESTRO DE DOCUMENTOS</t>
  </si>
  <si>
    <t>Formato CAC  - 009
Versión 1
Abril de 2015</t>
  </si>
  <si>
    <t>Formato CAC  - 010
Versión 1
Abril de 2015</t>
  </si>
  <si>
    <t>TIPO DE DOCUMENTO</t>
  </si>
  <si>
    <t>VERSION</t>
  </si>
  <si>
    <t>NOMBRE DEL DOCUMENTO</t>
  </si>
  <si>
    <t>FECHA ULTIMA ACTUALIZACION</t>
  </si>
  <si>
    <t>ALCANCE (BREVE DESCRIPCION)</t>
  </si>
  <si>
    <t>ID</t>
  </si>
  <si>
    <r>
      <rPr>
        <b/>
        <sz val="9"/>
        <color theme="1"/>
        <rFont val="Calibri"/>
        <family val="2"/>
        <scheme val="minor"/>
      </rPr>
      <t>Nota:</t>
    </r>
    <r>
      <rPr>
        <sz val="9"/>
        <color theme="1"/>
        <rFont val="Calibri"/>
        <family val="2"/>
        <scheme val="minor"/>
      </rPr>
      <t xml:space="preserve"> 1 Reportar la cantidad de fronteras activas en estado suspendido (no descontar de las fronteras al inicio del periodo o inscritas en el periodo). 
VER : ANEXO 1. RELACION DE FRONTERAS CREADAS Y CANCELADAS EN EL PERIODO; ANEXO 2. RELACION DE FRONTERAS EN ESTADO SUSPENDIDO</t>
    </r>
  </si>
  <si>
    <t>Observaciones / Lecciones aprendidas</t>
  </si>
  <si>
    <t>9. INFORME DE EVENTOS ATENDIDOS A TRAVES DEL PLAN DE CONTIGENCIA</t>
  </si>
  <si>
    <t>EVENTO</t>
  </si>
  <si>
    <t>Descripción del evento</t>
  </si>
  <si>
    <t>10. INFORME DE MANTENIMIENTOS A SISTEMAS DE MEDICIÓN</t>
  </si>
  <si>
    <t>11. INFORME DE VERIFICACIÓN DE REGISTROS</t>
  </si>
  <si>
    <t>VALIDACIÓN</t>
  </si>
  <si>
    <r>
      <rPr>
        <b/>
        <sz val="9"/>
        <color theme="1"/>
        <rFont val="Calibri"/>
        <family val="2"/>
        <scheme val="minor"/>
      </rPr>
      <t>Nota:</t>
    </r>
    <r>
      <rPr>
        <sz val="9"/>
        <color theme="1"/>
        <rFont val="Calibri"/>
        <family val="2"/>
        <scheme val="minor"/>
      </rPr>
      <t xml:space="preserve"> El tamaño de la muestra se debe determinar mediante un muestreo aleatorio simple de los sistemas de medición gestionados, con un nivel de confianza del 95 %, un error máximo admisible del 5% y una proporción de medidores no conformes del 3 %. 
Se verificara que el almacenamiento de los datos en el CGM debe garantizar la integridad de las mediciones registradas y su disponibilidad por un período de al menos dos (2) años contados a partir del día de la lectura. Además, debe cumplir con los requisitos de protección de los datos establecidos en el artículo 17 de la resolución CREG 038 de 2014.</t>
    </r>
  </si>
  <si>
    <t>Tiempo total de indisponibilidad de los sistemas de medición por mto (hh)</t>
  </si>
  <si>
    <t>Lecturas objeto de crítica</t>
  </si>
  <si>
    <t>% Lecturas en crítica</t>
  </si>
  <si>
    <t>Lecturas aceptadas en crítica</t>
  </si>
  <si>
    <t>% Aceptación de registros en crítica 
(confirmación de lecturas)</t>
  </si>
  <si>
    <t>Observaciones / Descripción breve de los criterios de Critica:</t>
  </si>
  <si>
    <t>Observaciones / Descripción breve de las pruebas y resultados:</t>
  </si>
  <si>
    <t>Tipo de Contingencia</t>
  </si>
  <si>
    <t>Respuesta del plan de Contingencia</t>
  </si>
  <si>
    <t>Cumple validación de Integralidad</t>
  </si>
  <si>
    <t>Cumple validación de requisitos de protección de datos</t>
  </si>
  <si>
    <r>
      <rPr>
        <b/>
        <sz val="9"/>
        <color theme="1"/>
        <rFont val="Calibri"/>
        <family val="2"/>
        <scheme val="minor"/>
      </rPr>
      <t>Nota:</t>
    </r>
    <r>
      <rPr>
        <sz val="9"/>
        <color theme="1"/>
        <rFont val="Calibri"/>
        <family val="2"/>
        <scheme val="minor"/>
      </rPr>
      <t xml:space="preserve"> Diligenciar la cantidad de fronteras, tamaño de la muestra y condiciones de aceptación y rechazo de acuerdo a lo establecido en el Anexo 3 de la Resolución CREG 038 de 2014</t>
    </r>
  </si>
  <si>
    <t>Tiempo total de Operación  
hh / año</t>
  </si>
  <si>
    <t>Disponibilidad 
hh / Año</t>
  </si>
  <si>
    <t>Indisponibilidad 
hh / Año</t>
  </si>
  <si>
    <t>% disponibilidad de canales por tiempo</t>
  </si>
  <si>
    <t>% Disponibilidad</t>
  </si>
  <si>
    <t>Fronteras activas (a cierre de mes)</t>
  </si>
  <si>
    <t>Total de lecturas en el mes</t>
  </si>
  <si>
    <r>
      <t xml:space="preserve">Nota: </t>
    </r>
    <r>
      <rPr>
        <sz val="9"/>
        <color theme="1"/>
        <rFont val="Calibri"/>
        <family val="2"/>
        <scheme val="minor"/>
      </rPr>
      <t>Reportar solamente la falla del elemento que cause la mayor duración de tiempo en falla de sistema cuando se presente la falla de dos o mas elementos , de tal forma que la cantidad de fallas de sistema de medición correspondan con los eventos de fallas reportados ante el ASIC</t>
    </r>
  </si>
  <si>
    <t>% Fronteras que cumplen integralidad y disponibilidad de lecturas de 2 años 
(Art. 18 Res. CREG 038 de 2014)</t>
  </si>
  <si>
    <t>Fronteras que cumplen requisitos de Protección de datos 
(Art 17, Res. CREG 038 de 2014)</t>
  </si>
  <si>
    <t>2. INFORME DE VERIFICACION A LOS SISTEMAS DE MEDICIÓN</t>
  </si>
  <si>
    <t>Duración Máxima (min)</t>
  </si>
  <si>
    <t>Duración Mínima (min)</t>
  </si>
  <si>
    <t>Indices CGM</t>
  </si>
  <si>
    <t>Instrucciones de diligenciamiento</t>
  </si>
  <si>
    <t>1.1.</t>
  </si>
  <si>
    <t>2.</t>
  </si>
  <si>
    <t>1.</t>
  </si>
  <si>
    <t>2.1.</t>
  </si>
  <si>
    <t>3.</t>
  </si>
  <si>
    <t>3.1.</t>
  </si>
  <si>
    <t>Descripción</t>
  </si>
  <si>
    <t>Agente (RF)</t>
  </si>
  <si>
    <t>Texto</t>
  </si>
  <si>
    <t>Fecha (aaaammdd)</t>
  </si>
  <si>
    <t>Fecha (aaaa)</t>
  </si>
  <si>
    <t>Tipo de dato</t>
  </si>
  <si>
    <t>Agente representante de la frontera ante el Administrador del Sistema de Intercambios Comerciales. Emplear lista suministrada por el ASIC</t>
  </si>
  <si>
    <t>Lista</t>
  </si>
  <si>
    <t>Requerido</t>
  </si>
  <si>
    <t>Código SIC Agente (RF)</t>
  </si>
  <si>
    <t>Nombre Centro de Gestión de Medida</t>
  </si>
  <si>
    <t>Código SIC Centro de Gestión de Medida</t>
  </si>
  <si>
    <t>Año de reporte</t>
  </si>
  <si>
    <t>Fecha de reporte</t>
  </si>
  <si>
    <t>Nombre del CGM registrado ante el ASIC. Emplear lista suministrada por el ASIC</t>
  </si>
  <si>
    <t>Año de Reporte (inmediatamente anterior al año en curso).</t>
  </si>
  <si>
    <t>Fecha en la cual se publica en pagina WEB y entrega el reporte a el ASIC. Se validara el cumplimiento de plazos definidos en el Anexo 3 de la Resolución 038 de 2014.</t>
  </si>
  <si>
    <t>Campo del encabezado</t>
  </si>
  <si>
    <t>Otros Componentes</t>
  </si>
  <si>
    <t>Otro tipo de falla</t>
  </si>
  <si>
    <t xml:space="preserve">Indicaciones </t>
  </si>
  <si>
    <t>Indicaciones</t>
  </si>
  <si>
    <t>Publicar en la WEB la impresión del Informe (PDF) y remitir a el ASIC el Archivo Excel.</t>
  </si>
  <si>
    <t xml:space="preserve">Reportar solamente la falla del elemento que cause la mayor duración de tiempo en falla de sistema cuando se presente la falla de dos o mas elementos , de tal forma que la cantidad de fallas de sistema de medición corresponda a la cantidad de eventos de fallas reportados ante el ASIC
</t>
  </si>
  <si>
    <t>Emplear la casilla otro tipo de falla cuando se evidencien daños o eventos que no se encuentren caracterizados en la relación.</t>
  </si>
  <si>
    <t>Relacionar la totalidad de verificaciones, tanto las que cumplen o no con la totalidad de requisitos establecidos en los formatos de Verificación.</t>
  </si>
  <si>
    <t>Observaciones / Hechos relevantes: Describir brevemente los eventos y acciones adelantadas tanto por el CGM como por el Agente o Verificador, como a su vez las los hechos relevantes que hayan generado un impacto (positivo o negativo) en los procesos de Verificación.</t>
  </si>
  <si>
    <t>Observaciones / Hechos relevantes: Describir brevemente los eventos y acciones adelantadas por el CGM o por el Agente, como a su vez los hechos relevantes que hayan generado un impacto (positivo o negativo) en la interrogación de fronteras.</t>
  </si>
  <si>
    <t>Observaciones / Hechos relevantes: Describir brevemente los eventos y acciones adelantadas tanto por el CGM como por el Agente, como a su vez los hechos relevantes que hayan generado un impacto (positivo o negativo)en la gestión de fallas de los sistemas de medición.</t>
  </si>
  <si>
    <t>Relacionar la cantidad de fronteras al inicio del periodo, las fronteras creadas y canceladas por el Agente en el periodo reportado.</t>
  </si>
  <si>
    <t>Observaciones / Hechos relevantes: Describir brevemente los eventos y acciones adelantadas por el CGM o por el Agente, como a su vez los hechos relevantes que hayan generado un impacto (positivo o negativo) en disponibilidad de los canales.</t>
  </si>
  <si>
    <t xml:space="preserve">El CGM calculara los tiempos promedio para las actividades administrativas, operativas, y de desplazamiento al sistema de medición. </t>
  </si>
  <si>
    <t>Diligenciar únicamente los Espacios en blanco</t>
  </si>
  <si>
    <t>Validar la consistencia de la información reportada cuando alguna de las celdas del informe cambie a color rojo.</t>
  </si>
  <si>
    <t>Código SIC del Agente representante de la frontera ante el Administrador del Sistema de Intercambios Comerciales. Emplear lista suministrada por el ASIC</t>
  </si>
  <si>
    <t>Código del CGM registrado ante el ASIC. Emplear lista suministrada por el ASIC</t>
  </si>
  <si>
    <t>Emplear la casilla otros componentes cuando se presente el daño en algún elemento diferente a los mencionados, ya sea del sistema de medición, de la acometida o de la subestación que afecte el registro de la energía a través del sistema de medición.</t>
  </si>
  <si>
    <t>Emplear números enteros.</t>
  </si>
  <si>
    <t>Relacionar en números enteros la cantidad de verificaciones por tipo de punto de medición y tipo de verificación adelantadas en el año anterior.</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</si>
  <si>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la verificación se programe exclusivamente a un sistema de medición se deberá registrar el tiempo entre la sede del Agente y la ubicación de sistema de medición mas el tiempo de retorno a su sede una vez cumplida la verificación.
 </t>
  </si>
  <si>
    <t>Expresar en decimales la fracción de las horas promedio empleadas en cada etapa de la verificación, empleando una resolución de 0,00.</t>
  </si>
  <si>
    <t>Relacionar la cantidad de interrogaciones remotas y en sitio (en números enteros) adelantadas durante el periodo reportado</t>
  </si>
  <si>
    <t xml:space="preserve">El CGM deberá calcular los tiempos máximos, promedio y mínimo para las actividad de interrogación tanto remota como en sitio, a su vez calcular el tiempo promedio empleado para el desplazamiento al sistema de medición en las interrogaciones que así lo ameriten. </t>
  </si>
  <si>
    <t xml:space="preserve">Se considera como tiempo de desplazamiento, el empleado para movilizarse entre dos sistemas de medición cuando la programación implique la visita de dos o mas fronteras mas la fracción de tiempo resultante de dividir el tiempo empleado por el Agente en el trayecto inicial y final de su jornada sobre el numero de operaciones. 
Cuando se programe exclusivamente la interrogación en sitio a un sistema de medición, se deberá registrar el tiempo entre la sede del Agente y la ubicación de sistema de medición mas el tiempo de retorno a su sede una vez cumplida la interrogación </t>
  </si>
  <si>
    <t>Expresar en decimales la fracción de los minutos y las horas promedio empleadas en cada etapa de la interrogación, empleando una resolución de 0,00.</t>
  </si>
  <si>
    <t>Relacionar la cantidad de fronteras que se encuentran suspendidas a la fecha de cierre del informe</t>
  </si>
  <si>
    <t>Las cantidades relacionadas anteriormente deberán coincidir con la cantidad de registros de los Anexos 1 y 2 respectivamente</t>
  </si>
  <si>
    <t>Observaciones / Hechos relevantes: Describir brevemente los eventos y acciones adelantadas por el CGM o por el Agente, como a su vez los hechos relevantes que hayan generado un impacto en el crecimiento o reducción del numero de fronteras.</t>
  </si>
  <si>
    <t>A través de las herramientas dispuestas por el CGM, se podrá estimar las disponibilidad (en hh e intentos) de cada uno de los medios empleados para la interrogación remota de medidores.</t>
  </si>
  <si>
    <t>Expresar en decimales la fracción de las horas empleadas para la interrogación, empleando una resolución de 0,00.</t>
  </si>
  <si>
    <t>Emplear números enteros para relacionar la cantidad de intentos.</t>
  </si>
  <si>
    <t>Reportar las condiciones bajo las cuales se adelanto la validación solicitada en el Anexo 3 de la Resolución 038 de 2014, registrando la cantidad de fronteras en la fecha de cada etapa de validación, el tamaño de la muestra seleccionada y la cantidad de fronteras que cumplen o no con las condiciones establecidas en la validación. Finalmente se deberá calificar la validación efectuada (Cumple/No Cumple).</t>
  </si>
  <si>
    <t>Observaciones / Hechos relevantes: Describir los eventos y acciones adelantadas en el proceso de validación, la relación de fronteras que presentaron desviaciones, como a su vez los hechos relevantes que hayan generado un impacto (positivo o negativo) en la corrección de las No Conformidades.</t>
  </si>
  <si>
    <t xml:space="preserve">Se efectúa la relación de fronteras y la cantidad de lecturas acumuladas al cierre de mes, indicando a su vez la cantidad de lecturas que fueron objeto de critica. </t>
  </si>
  <si>
    <t>Una vez efectuado el análisis puntual sobre la critica, relacionar la cantidad de lecturas que fueron aceptadas por el CGM.</t>
  </si>
  <si>
    <t>Observaciones / Hechos relevantes: Describir los eventos y acciones adelantadas en el proceso de critica que conlleven al mejoramiento continuo de los indicadores de Critica, como a su vez los hechos relevantes que hayan generado un impacto (positivo o negativo) en  el volumen de lecturas a criticar.</t>
  </si>
  <si>
    <t>Diligenciar la fecha (aaaammdd) como el resultado de las pruebas que el CGM adelante para validar la funcionalidad de recuperar la información y los canales de comunicación con el ASIC. Se podrá describir el alcance de la prueba y la respuesta del plan de contingencia.</t>
  </si>
  <si>
    <t>Observaciones / Hechos relevantes: Describir los eventos y acciones adelantadas los procesos de recuperación de información y comunicación con el ASIC, indicando las oportunidades de mejora y hechos relevantes que hayan generado un impacto (positivo o negativo) en el desarrollo de las pruebas</t>
  </si>
  <si>
    <t>No relacionar eventos reales, los cuales serán relacionados en   Numeral 9. Informe de Eventos atendidos a través del plan de Contingencia</t>
  </si>
  <si>
    <t>Relacionar la cantidad de mantenimientos ejecutados en cada trimestre por tipo de sistema de medición, efectuando la estimación de los tiempos promedios tanto en la operación en terreno como en los desplazamientos a cada sistema de medición.</t>
  </si>
  <si>
    <t>Relacionar a su vez el tiempo total de indisponibilidad de la frontera por mantenimientos, (incluye solamente el tiempo en el cual el sistema de medición fue desconectados para el desarrollo del mantenimiento y pruebas de rutina</t>
  </si>
  <si>
    <t>Relacionar los eventos atendidas a través del plan de contingencias , indicando la fecha del evento, el tipo de contingencia, una breve descripción de la situación presentada, y la evaluación de la respuesta del plan (Conforme/ No Conforme), relacionando a su vez las conclusiones y lecciones aprendidas del evento que permitan el mejoramiento permanente del plan.</t>
  </si>
  <si>
    <t>Observaciones / Hechos relevantes: Describir los eventos y acciones adelantadas, indicando las oportunidades de mejora y hechos relevantes que hayan generado un impacto (positivo o negativo) en el desarrollo de los mantenimientos.</t>
  </si>
  <si>
    <t>En cumplimiento a lo establecido en los Art. 17  y 18, el CGM efectuar la verificación de la información existente en el medidor y base de datos, como a su vez el cumplimiento de las condiciones mínimas de seguridad establecidas por el C N O.</t>
  </si>
  <si>
    <t>Adelantar la selección de la muestra mediante muestreo simple garantizando que el total de la muestra cumplan con las condiciones a evaluar.</t>
  </si>
  <si>
    <t>Relacionar la totalidad de fronteras creadas y canceladas en el periodo, indicando Código SIC, Código NIU, Nombre de la frontera, fecha de la novedad (aaaammdd) y acción (Creación/ Cancelación).</t>
  </si>
  <si>
    <t>Relacionar la totalidad de fronteras que al cierre del periodo presentan mora en sus pagos indicado la información comercial solicitada y el monto de la deuda en COP.</t>
  </si>
  <si>
    <t>Relacionar la totalidad de documentos desarrollados en el CGM para su gestión, indicado el tipo, la versión, nombre, fecha de actualización o publicación y alcance.</t>
  </si>
  <si>
    <t>ACCION</t>
  </si>
  <si>
    <t>P</t>
  </si>
  <si>
    <t xml:space="preserve">CGM VATIA </t>
  </si>
  <si>
    <t xml:space="preserve">FT-GIC-22 </t>
  </si>
  <si>
    <t>2016 02 24</t>
  </si>
  <si>
    <t>Crc0202</t>
  </si>
  <si>
    <t>Sin Observaciones.</t>
  </si>
  <si>
    <t xml:space="preserve">La indisponibilidad en el canal de comunicación se genero por intermitencias de los proveedores de comunicaciones.
					</t>
  </si>
  <si>
    <t>La muestra seleccionada cumple con los requisitos.</t>
  </si>
  <si>
    <t>&lt;Observacion&gt;La critica efectuada a la generadora fue causada por variaciones significativas en la Cogeneracion de energia.</t>
  </si>
  <si>
    <t>CONFORME</t>
  </si>
  <si>
    <t>Se Verifican los datos de medicion en la base de datos respaldada en discos extraibles.</t>
  </si>
  <si>
    <t>Se consulta en el portal CGM de XM la recepcion de los datos por parte del webservice.</t>
  </si>
  <si>
    <t>Se prueba con un modem de internet alterno, por si falla el principal, se logra estabilizar la comunicación con XM y realizar el reporte.</t>
  </si>
  <si>
    <t xml:space="preserve">Sin Observaciones.                                                                                                                                                                                                                                  </t>
  </si>
  <si>
    <t>FORMATO</t>
  </si>
  <si>
    <t xml:space="preserve">FT-GE-15-Versión 1 </t>
  </si>
  <si>
    <t>Sincronización de la hora</t>
  </si>
  <si>
    <t>2015 03 26</t>
  </si>
  <si>
    <t>Sincronización de hora por desfase de segundos, fasorial y configuración de password solicitado.</t>
  </si>
  <si>
    <t xml:space="preserve">FT-OP-05-Versión 2 </t>
  </si>
  <si>
    <t>Informe de registro fotografico actualización sistema de medida fronteras comerciales atendidas por Vatia</t>
  </si>
  <si>
    <t>2015 02 18</t>
  </si>
  <si>
    <t>Levantar información correspondiente en las verificaciones.</t>
  </si>
  <si>
    <t>Informe de pruebas Semestrales  DRP</t>
  </si>
  <si>
    <t>2016 12 01</t>
  </si>
  <si>
    <t>Documentar informe de pruebas DRP.</t>
  </si>
  <si>
    <t>OTRO</t>
  </si>
  <si>
    <t>Fronteras en falla</t>
  </si>
  <si>
    <t>2017 02 20</t>
  </si>
  <si>
    <t xml:space="preserve">Seguimiento y control de fronteras en falla </t>
  </si>
  <si>
    <t>Análisis de consumo pre-critica</t>
  </si>
  <si>
    <t>2016 02 23</t>
  </si>
  <si>
    <t>Consolidar y analizar los clientes con desviación de consumos.</t>
  </si>
  <si>
    <t>Archivo seguimiento por normalización código de medida</t>
  </si>
  <si>
    <t>Consolidadar las visitas realizadas en las diferentes regionales para control y seguimiento.</t>
  </si>
  <si>
    <t>Tamaño de Muestra</t>
  </si>
  <si>
    <t>2016 02 10</t>
  </si>
  <si>
    <t>Control de muestras para validación mensuales.</t>
  </si>
  <si>
    <t>PROCEDIMIENTO</t>
  </si>
  <si>
    <t>PR-GE-02 Versión 5</t>
  </si>
  <si>
    <t>Telemedida lectura análisis y critica de la medida</t>
  </si>
  <si>
    <t>2015 04 09</t>
  </si>
  <si>
    <t>Telemedida lectura análisis y critica de la medida.</t>
  </si>
  <si>
    <t>FT-GE-02 Versión 2</t>
  </si>
  <si>
    <t>Lista de chequeo alistamiento de medidores</t>
  </si>
  <si>
    <t>2012 04 17</t>
  </si>
  <si>
    <t>Formato para registrar el cumplimiento de las pruebas realizadas en el alistamiento de los medidores que se despachan.</t>
  </si>
  <si>
    <t>FT-GE-04 Versión 2</t>
  </si>
  <si>
    <t>Lista de chequeo revisión medidor retirado</t>
  </si>
  <si>
    <t>Formato para registrar el cumplimiento de las pruebas indicadas para la revisión de los medidores retirados.</t>
  </si>
  <si>
    <t>FT-GE-14 Versión 1</t>
  </si>
  <si>
    <t xml:space="preserve">Orden de trabajo </t>
  </si>
  <si>
    <t>2015 03 20</t>
  </si>
  <si>
    <t>Formato para la descripción, control, verificación y aprobación de actividades del plan de visita a clientes.</t>
  </si>
  <si>
    <t>FT-GE-16 Versión 1</t>
  </si>
  <si>
    <t>Formato cambio de modem</t>
  </si>
  <si>
    <t>2015 05 15</t>
  </si>
  <si>
    <t>Actualización y control de los equipos de comunicación.</t>
  </si>
  <si>
    <t>PR-GE-03 Versión 4</t>
  </si>
  <si>
    <t>Control de equipos de medición</t>
  </si>
  <si>
    <t>2015 09 04</t>
  </si>
  <si>
    <t>Formato para control de equipos de medición.</t>
  </si>
  <si>
    <t>PR-GE-07 Versión 1</t>
  </si>
  <si>
    <t>Normalización de fronteras en falla</t>
  </si>
  <si>
    <t>2015 09 08</t>
  </si>
  <si>
    <t>Procedimiento con las directrices para garantizar la oportunidad de restablecer las fronteras en falla.</t>
  </si>
  <si>
    <t>FT-OP-07 VERSION 5</t>
  </si>
  <si>
    <t xml:space="preserve">Cta suspención/Reconexion/Corte v.3
</t>
  </si>
  <si>
    <t>2015 09 09</t>
  </si>
  <si>
    <t>Formato definido para realizar suspensiones y reconexiones de clientes.</t>
  </si>
  <si>
    <t>FT-GE-17 Versión 1</t>
  </si>
  <si>
    <t>Cálculo de error</t>
  </si>
  <si>
    <t>Formato establecido para cálculo del error del cableado.</t>
  </si>
  <si>
    <t>FT-GE-18 Versión 1</t>
  </si>
  <si>
    <t>Esquema de comunicaciones</t>
  </si>
  <si>
    <t>Formato definido para identificar el esquema de comunicaciones de la fronteras con el CGM y del CGM con el ASIC.</t>
  </si>
  <si>
    <t>FT-GE-19 Versión 1</t>
  </si>
  <si>
    <t>Cálculo del burden</t>
  </si>
  <si>
    <t>Formato definido para calculo del burden para los circuitos de tension y corriente.</t>
  </si>
  <si>
    <t>INSTRUCTIVO</t>
  </si>
  <si>
    <t>IN-GE-12 Versión 1</t>
  </si>
  <si>
    <t>Registro de la hoja de vida de los sistemas de medición</t>
  </si>
  <si>
    <t>Instrucciones para la creación de la hoja de vida técnica de los Sistemas de Medición de las fronteras comerciales de Vatia, según lo establecido en el código de medida. (Resolución CREG 038 de 2014-Artículo 30)</t>
  </si>
  <si>
    <t>FT-OP-02 VERSION 5</t>
  </si>
  <si>
    <t xml:space="preserve">Acta revisión/Instalación equipos de medida v.5
</t>
  </si>
  <si>
    <t>2015 10 02</t>
  </si>
  <si>
    <t>Formato definido para revisión/ Instalación equipos de medida.</t>
  </si>
  <si>
    <t>FT-OP-05</t>
  </si>
  <si>
    <t>Fomato de Registro Fotografico</t>
  </si>
  <si>
    <t>2015 02 27</t>
  </si>
  <si>
    <t>Formato definido para registrar fotograficamente los equipos de medida instalados.</t>
  </si>
  <si>
    <t>GUIA</t>
  </si>
  <si>
    <t>V1</t>
  </si>
  <si>
    <t>Lectura CGM</t>
  </si>
  <si>
    <t>2017 06 08</t>
  </si>
  <si>
    <t>Procedimiento de lectura y reporte de medidas al ASIC.</t>
  </si>
  <si>
    <t>Plan de Contingencia</t>
  </si>
  <si>
    <t>Procedimiento a seguir si hay problemas para hacer el reporte al ASIC.</t>
  </si>
  <si>
    <t>POLITICA</t>
  </si>
  <si>
    <t>Politicas de Seguridad CGM</t>
  </si>
  <si>
    <t>2017 11 23</t>
  </si>
  <si>
    <t>seguridad en el centro de gestion de medida.</t>
  </si>
  <si>
    <t>Procedimiento Acceso Local y Remoto</t>
  </si>
  <si>
    <t>2017 12 22</t>
  </si>
  <si>
    <t>Procedimiento para el acceso local y remoto a los medidores.</t>
  </si>
  <si>
    <t>Rutina de Validacion de Datos</t>
  </si>
  <si>
    <t>Procedimiento para la validacion de datos.</t>
  </si>
  <si>
    <t>Se verifica el canal de comunicación entre Vatia y el centro que contiene el DRP</t>
  </si>
  <si>
    <t>Se verifica sincronizacion e integridad de la base de datos de Mithra.</t>
  </si>
  <si>
    <t>Se verifica sincronizacion e integridad de la base de datos de Primeread y Simex.</t>
  </si>
  <si>
    <t>Se verifica sincronizacion e integridad de la base de datos de Uno EE</t>
  </si>
  <si>
    <t>CUMPLE</t>
  </si>
  <si>
    <t>Se comprueba buen funcionamiento de servidor de aplicaciones</t>
  </si>
  <si>
    <t>2024 02 23</t>
  </si>
  <si>
    <t>Comunicación vía MPLS entre Vatia Cali y DRP ASIC Equinix Bogotá</t>
  </si>
  <si>
    <t>2023 06 22</t>
  </si>
  <si>
    <t>2023 09 17</t>
  </si>
  <si>
    <t>2023 11 30</t>
  </si>
  <si>
    <t>Tecnologica</t>
  </si>
  <si>
    <t>Caida  Canal MPLS APN Claro vatia.</t>
  </si>
  <si>
    <t>Se realiza habilitacion de contigencia por canal4G, Se aplica los enrutamientos para lecturas desde CGM.</t>
  </si>
  <si>
    <t xml:space="preserve">El dia 16/11/2023 se descargaron datos en sitio para la validacion de la medicion comparada con las descargas remotas realizadas por el CGM, cumpliendo el articulo C del anexo 3 del codigo de medida.		</t>
  </si>
  <si>
    <t>2023 11 16</t>
  </si>
  <si>
    <t>CREADA</t>
  </si>
  <si>
    <t>Frt53631</t>
  </si>
  <si>
    <t>Frt53632</t>
  </si>
  <si>
    <t>PARQUE SOLAR LA MATA 115kV</t>
  </si>
  <si>
    <t>SPK LA MATA SAS ESP</t>
  </si>
  <si>
    <t>SLMG</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</si>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</sst>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0.0%"/>
    <numFmt numFmtId="166" formatCode="0.0"/>
    <numFmt numFmtId="167" formatCode="_(* #,##0_);_(* \(#,##0\);_(* &quot;-&quot;??_);_(@_)"/>
    <numFmt numFmtId="168" formatCode="_([$$-240A]\ * #,##0.00_);_([$$-240A]\ * \(#,##0.00\);_([$$-240A]\ * &quot;-&quot;??_);_(@_)"/>
    <numFmt numFmtId="169" formatCode="_(* #,##0.000_);_(* \(#,##0.000\);_(* &quot;-&quot;??_);_(@_)"/>
    <numFmt numFmtId="170" formatCode="yyyy\-mm\-dd;@"/>
    <numFmt numFmtId="171" formatCode="&quot;$&quot;\ #,##0"/>
  </numFmts>
  <fonts count="19"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rgb="FF000000"/>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1"/>
      <color theme="0" tint="-0.249977111117893"/>
      <name val="Calibri"/>
      <family val="2"/>
      <scheme val="minor"/>
    </font>
    <font>
      <sz val="14"/>
      <color theme="0" tint="-0.34998626667073579"/>
      <name val="Calibri"/>
      <family val="2"/>
      <scheme val="minor"/>
    </font>
    <font>
      <b/>
      <vertAlign val="superscript"/>
      <sz val="11"/>
      <color theme="1"/>
      <name val="Calibri"/>
      <family val="2"/>
      <scheme val="minor"/>
    </font>
    <font>
      <b/>
      <sz val="11"/>
      <color theme="0" tint="-0.14999847407452621"/>
      <name val="Calibri"/>
      <family val="2"/>
      <scheme val="minor"/>
    </font>
    <font>
      <b/>
      <sz val="11"/>
      <name val="Calibri"/>
      <family val="2"/>
      <scheme val="minor"/>
    </font>
    <font>
      <b/>
      <sz val="11"/>
      <color theme="0"/>
      <name val="Calibri"/>
      <family val="2"/>
      <scheme val="minor"/>
    </font>
    <font>
      <b/>
      <sz val="16"/>
      <color theme="1"/>
      <name val="Calibri"/>
      <family val="2"/>
      <scheme val="minor"/>
    </font>
    <font>
      <b/>
      <sz val="11"/>
      <color theme="0" tint="-0.34998626667073579"/>
      <name val="Calibri"/>
      <family val="2"/>
      <scheme val="minor"/>
    </font>
    <font>
      <sz val="12"/>
      <color theme="1"/>
      <name val="Times New Roman"/>
      <family val="1"/>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rgb="FF00B0F0"/>
        <bgColor indexed="64"/>
      </patternFill>
    </fill>
    <fill>
      <patternFill patternType="solid">
        <fgColor theme="3"/>
        <bgColor indexed="64"/>
      </patternFill>
    </fill>
    <fill>
      <patternFill patternType="solid">
        <fgColor theme="0"/>
        <bgColor indexed="64"/>
      </patternFill>
    </fill>
  </fills>
  <borders count="68">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403">
    <xf numFmtId="0" fontId="0" fillId="0" borderId="0" xfId="0"/>
    <xf numFmtId="0" fontId="0" fillId="0" borderId="26" xfId="0" applyBorder="1"/>
    <xf numFmtId="0" fontId="0" fillId="2" borderId="0" xfId="0" applyFill="1"/>
    <xf numFmtId="0" fontId="0" fillId="2" borderId="4" xfId="0" applyFill="1" applyBorder="1"/>
    <xf numFmtId="0" fontId="0" fillId="2" borderId="2" xfId="0" applyFill="1" applyBorder="1"/>
    <xf numFmtId="0" fontId="0" fillId="2" borderId="3" xfId="0" applyFill="1" applyBorder="1"/>
    <xf numFmtId="0" fontId="0" fillId="2" borderId="26" xfId="0" applyFill="1" applyBorder="1"/>
    <xf numFmtId="0" fontId="0" fillId="2" borderId="33" xfId="0" applyFill="1" applyBorder="1"/>
    <xf numFmtId="0" fontId="0" fillId="2" borderId="34" xfId="0" applyFill="1" applyBorder="1"/>
    <xf numFmtId="0" fontId="0" fillId="2" borderId="35" xfId="0" applyFill="1" applyBorder="1"/>
    <xf numFmtId="0" fontId="0" fillId="2" borderId="36" xfId="0" applyFill="1" applyBorder="1"/>
    <xf numFmtId="0" fontId="0" fillId="0" borderId="46" xfId="0" applyBorder="1"/>
    <xf numFmtId="0" fontId="8" fillId="0" borderId="45" xfId="0" applyFont="1" applyBorder="1" applyAlignment="1">
      <alignment horizontal="left" vertical="top"/>
    </xf>
    <xf numFmtId="0" fontId="0" fillId="0" borderId="13" xfId="0" applyBorder="1"/>
    <xf numFmtId="0" fontId="8" fillId="0" borderId="13" xfId="0" applyFont="1" applyBorder="1"/>
    <xf numFmtId="0" fontId="0" fillId="0" borderId="47" xfId="0" applyBorder="1"/>
    <xf numFmtId="0" fontId="0" fillId="0" borderId="48" xfId="0" applyBorder="1"/>
    <xf numFmtId="0" fontId="1" fillId="2" borderId="24" xfId="0" applyFont="1" applyFill="1" applyBorder="1" applyAlignment="1">
      <alignment horizontal="center" vertical="center" wrapText="1"/>
    </xf>
    <xf numFmtId="0" fontId="6" fillId="0" borderId="0" xfId="0" applyFont="1" applyAlignment="1">
      <alignment horizontal="left" vertical="top"/>
    </xf>
    <xf numFmtId="0" fontId="8" fillId="0" borderId="47" xfId="0" applyFont="1" applyBorder="1" applyAlignment="1">
      <alignment horizontal="left" vertical="top"/>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6" fillId="0" borderId="4" xfId="0" applyFont="1" applyBorder="1" applyAlignment="1">
      <alignment horizontal="left" vertical="top"/>
    </xf>
    <xf numFmtId="0" fontId="6" fillId="0" borderId="52" xfId="0" applyFont="1" applyBorder="1" applyAlignment="1">
      <alignment horizontal="left" vertical="top"/>
    </xf>
    <xf numFmtId="0" fontId="6" fillId="0" borderId="26" xfId="0" applyFont="1" applyBorder="1" applyAlignment="1">
      <alignment horizontal="left" vertical="top"/>
    </xf>
    <xf numFmtId="0" fontId="0" fillId="0" borderId="33" xfId="0" applyBorder="1"/>
    <xf numFmtId="0" fontId="0" fillId="0" borderId="34" xfId="0" applyBorder="1"/>
    <xf numFmtId="0" fontId="0" fillId="0" borderId="35" xfId="0" applyBorder="1"/>
    <xf numFmtId="0" fontId="0" fillId="0" borderId="53" xfId="0" applyBorder="1"/>
    <xf numFmtId="0" fontId="0" fillId="0" borderId="36" xfId="0" applyBorder="1"/>
    <xf numFmtId="166" fontId="0" fillId="0" borderId="0" xfId="0" applyNumberFormat="1"/>
    <xf numFmtId="0" fontId="0" fillId="2" borderId="37" xfId="0" applyFill="1" applyBorder="1" applyAlignment="1">
      <alignment horizontal="center" wrapText="1"/>
    </xf>
    <xf numFmtId="0" fontId="0" fillId="2" borderId="41" xfId="0" applyFill="1" applyBorder="1" applyAlignment="1">
      <alignment horizontal="center" wrapText="1"/>
    </xf>
    <xf numFmtId="0" fontId="6" fillId="0" borderId="2" xfId="0" applyFont="1" applyBorder="1" applyAlignment="1">
      <alignment horizontal="left" vertical="top"/>
    </xf>
    <xf numFmtId="0" fontId="1" fillId="2" borderId="27"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28" xfId="0" applyFont="1" applyFill="1" applyBorder="1" applyAlignment="1">
      <alignment horizontal="center" vertical="center" wrapText="1"/>
    </xf>
    <xf numFmtId="9" fontId="7" fillId="2" borderId="16" xfId="2" applyFont="1" applyFill="1" applyBorder="1" applyAlignment="1">
      <alignment horizontal="center" vertical="center"/>
    </xf>
    <xf numFmtId="0" fontId="1" fillId="0" borderId="26" xfId="0" applyFont="1" applyBorder="1"/>
    <xf numFmtId="0" fontId="1" fillId="2" borderId="55" xfId="0" applyFont="1" applyFill="1" applyBorder="1" applyAlignment="1">
      <alignment horizontal="center" vertical="center" wrapText="1"/>
    </xf>
    <xf numFmtId="0" fontId="1" fillId="2" borderId="17" xfId="0" applyFont="1" applyFill="1" applyBorder="1" applyAlignment="1">
      <alignment horizontal="center" vertical="center" wrapText="1"/>
    </xf>
    <xf numFmtId="9" fontId="1" fillId="2" borderId="25" xfId="2" applyFont="1" applyFill="1" applyBorder="1" applyAlignment="1">
      <alignment horizontal="center" vertical="center"/>
    </xf>
    <xf numFmtId="0" fontId="0" fillId="0" borderId="4" xfId="0" applyBorder="1"/>
    <xf numFmtId="165" fontId="1" fillId="2" borderId="40" xfId="0" applyNumberFormat="1" applyFont="1" applyFill="1" applyBorder="1" applyAlignment="1">
      <alignment horizontal="center" vertical="center"/>
    </xf>
    <xf numFmtId="0" fontId="0" fillId="2" borderId="37" xfId="0" applyFill="1" applyBorder="1" applyAlignment="1">
      <alignment horizontal="center" vertical="center" wrapText="1"/>
    </xf>
    <xf numFmtId="0" fontId="0" fillId="2" borderId="2" xfId="0" applyFill="1" applyBorder="1" applyAlignment="1">
      <alignment horizontal="center" vertical="center"/>
    </xf>
    <xf numFmtId="0" fontId="0" fillId="2" borderId="34" xfId="0" applyFill="1" applyBorder="1" applyAlignment="1">
      <alignment horizontal="center" vertical="center"/>
    </xf>
    <xf numFmtId="0" fontId="0" fillId="0" borderId="0" xfId="0" applyAlignment="1">
      <alignment horizontal="center" vertical="center"/>
    </xf>
    <xf numFmtId="0" fontId="1" fillId="2" borderId="1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1" fillId="3" borderId="1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9" xfId="0" applyFont="1" applyFill="1" applyBorder="1" applyAlignment="1">
      <alignment horizontal="center" vertical="center"/>
    </xf>
    <xf numFmtId="166" fontId="1" fillId="2" borderId="29" xfId="1" applyNumberFormat="1" applyFont="1" applyFill="1" applyBorder="1" applyAlignment="1">
      <alignment horizontal="center" vertical="center"/>
    </xf>
    <xf numFmtId="166" fontId="1" fillId="2" borderId="37" xfId="0" applyNumberFormat="1" applyFont="1" applyFill="1" applyBorder="1" applyAlignment="1">
      <alignment horizontal="center" vertical="center"/>
    </xf>
    <xf numFmtId="166" fontId="1" fillId="2" borderId="22" xfId="0" applyNumberFormat="1" applyFont="1" applyFill="1" applyBorder="1" applyAlignment="1">
      <alignment horizontal="center" vertical="center"/>
    </xf>
    <xf numFmtId="166" fontId="1" fillId="2" borderId="17" xfId="0" applyNumberFormat="1" applyFont="1" applyFill="1" applyBorder="1" applyAlignment="1">
      <alignment horizontal="center" vertical="center"/>
    </xf>
    <xf numFmtId="166" fontId="1" fillId="2" borderId="29" xfId="0" applyNumberFormat="1" applyFont="1" applyFill="1" applyBorder="1" applyAlignment="1">
      <alignment horizontal="center" vertical="center"/>
    </xf>
    <xf numFmtId="9" fontId="1" fillId="2" borderId="30" xfId="2" applyFont="1" applyFill="1" applyBorder="1" applyAlignment="1">
      <alignment horizontal="center" vertical="center"/>
    </xf>
    <xf numFmtId="9" fontId="1" fillId="2" borderId="40" xfId="2" applyFont="1" applyFill="1" applyBorder="1" applyAlignment="1">
      <alignment horizontal="center" vertical="center"/>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165" fontId="1" fillId="2" borderId="29" xfId="0" applyNumberFormat="1" applyFont="1" applyFill="1" applyBorder="1" applyAlignment="1">
      <alignment horizontal="center" vertical="center"/>
    </xf>
    <xf numFmtId="166" fontId="1" fillId="2" borderId="21" xfId="1" applyNumberFormat="1" applyFont="1" applyFill="1" applyBorder="1" applyAlignment="1">
      <alignment horizontal="center" vertical="center"/>
    </xf>
    <xf numFmtId="0" fontId="0" fillId="0" borderId="39" xfId="0" applyBorder="1" applyAlignment="1">
      <alignment horizontal="center" vertical="center"/>
    </xf>
    <xf numFmtId="168" fontId="0" fillId="0" borderId="43" xfId="1" applyNumberFormat="1" applyFont="1" applyBorder="1" applyAlignment="1">
      <alignment horizontal="center" vertical="center"/>
    </xf>
    <xf numFmtId="0" fontId="0" fillId="0" borderId="31" xfId="0" applyBorder="1" applyAlignment="1">
      <alignment horizontal="center" vertical="center"/>
    </xf>
    <xf numFmtId="0" fontId="1" fillId="2" borderId="37" xfId="0" applyFont="1" applyFill="1" applyBorder="1" applyAlignment="1">
      <alignment horizontal="center" wrapText="1"/>
    </xf>
    <xf numFmtId="0" fontId="1" fillId="2" borderId="41" xfId="0" applyFont="1" applyFill="1" applyBorder="1" applyAlignment="1">
      <alignment horizontal="center" wrapText="1"/>
    </xf>
    <xf numFmtId="0" fontId="0" fillId="2" borderId="63" xfId="0" applyFill="1" applyBorder="1"/>
    <xf numFmtId="0" fontId="1" fillId="2" borderId="39" xfId="0" applyFont="1" applyFill="1" applyBorder="1" applyAlignment="1">
      <alignment horizontal="center" vertical="center"/>
    </xf>
    <xf numFmtId="0" fontId="1" fillId="2" borderId="37" xfId="0" applyFont="1" applyFill="1" applyBorder="1" applyAlignment="1">
      <alignment horizontal="center" vertical="center"/>
    </xf>
    <xf numFmtId="166" fontId="4" fillId="2" borderId="21" xfId="1" applyNumberFormat="1" applyFill="1" applyBorder="1" applyAlignment="1">
      <alignment horizontal="center" vertical="center"/>
    </xf>
    <xf numFmtId="0" fontId="1" fillId="2" borderId="38" xfId="0" applyFont="1" applyFill="1" applyBorder="1" applyAlignment="1">
      <alignment horizontal="center" wrapText="1"/>
    </xf>
    <xf numFmtId="0" fontId="1" fillId="2" borderId="9" xfId="0" applyFont="1" applyFill="1" applyBorder="1" applyAlignment="1">
      <alignment horizontal="center" vertical="center" wrapText="1"/>
    </xf>
    <xf numFmtId="4" fontId="1" fillId="2" borderId="41"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4" fontId="1" fillId="2" borderId="40" xfId="0" applyNumberFormat="1" applyFont="1" applyFill="1" applyBorder="1" applyAlignment="1">
      <alignment horizontal="center" vertical="center"/>
    </xf>
    <xf numFmtId="0" fontId="1" fillId="2" borderId="65" xfId="0" applyFont="1" applyFill="1" applyBorder="1" applyAlignment="1">
      <alignment horizontal="center" vertical="center" wrapText="1"/>
    </xf>
    <xf numFmtId="4" fontId="1" fillId="4" borderId="30" xfId="0" applyNumberFormat="1" applyFont="1" applyFill="1" applyBorder="1" applyAlignment="1">
      <alignment horizontal="center" vertical="center"/>
    </xf>
    <xf numFmtId="0" fontId="1" fillId="2" borderId="49" xfId="0" applyFont="1" applyFill="1" applyBorder="1" applyAlignment="1">
      <alignment horizontal="center" vertical="center" wrapText="1"/>
    </xf>
    <xf numFmtId="4" fontId="1" fillId="2" borderId="7" xfId="1" applyNumberFormat="1" applyFont="1" applyFill="1" applyBorder="1" applyAlignment="1">
      <alignment horizontal="center" vertical="center"/>
    </xf>
    <xf numFmtId="3" fontId="1" fillId="2" borderId="29" xfId="1" applyNumberFormat="1" applyFont="1" applyFill="1" applyBorder="1" applyAlignment="1">
      <alignment horizontal="center" vertical="center"/>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wrapText="1"/>
    </xf>
    <xf numFmtId="0" fontId="8" fillId="2" borderId="45" xfId="0" applyFont="1" applyFill="1" applyBorder="1" applyAlignment="1">
      <alignment horizontal="left" vertical="top"/>
    </xf>
    <xf numFmtId="0" fontId="0" fillId="2" borderId="13" xfId="0" applyFill="1" applyBorder="1"/>
    <xf numFmtId="0" fontId="8" fillId="2" borderId="45" xfId="0" applyFont="1" applyFill="1" applyBorder="1"/>
    <xf numFmtId="0" fontId="0" fillId="2" borderId="46" xfId="0" applyFill="1" applyBorder="1"/>
    <xf numFmtId="0" fontId="8" fillId="2" borderId="47" xfId="0" applyFont="1" applyFill="1" applyBorder="1" applyAlignment="1">
      <alignment horizontal="left" vertical="top"/>
    </xf>
    <xf numFmtId="0" fontId="8" fillId="2" borderId="13" xfId="0" applyFont="1" applyFill="1" applyBorder="1" applyAlignment="1">
      <alignment horizontal="left" vertical="top"/>
    </xf>
    <xf numFmtId="0" fontId="8" fillId="2" borderId="46" xfId="0" applyFont="1" applyFill="1" applyBorder="1"/>
    <xf numFmtId="0" fontId="10" fillId="2" borderId="50" xfId="0" applyFont="1" applyFill="1" applyBorder="1" applyAlignment="1">
      <alignment horizontal="center" vertical="center"/>
    </xf>
    <xf numFmtId="0" fontId="0" fillId="2" borderId="48" xfId="0" applyFill="1" applyBorder="1"/>
    <xf numFmtId="0" fontId="14" fillId="5" borderId="0" xfId="0" applyFont="1" applyFill="1"/>
    <xf numFmtId="0" fontId="14" fillId="5" borderId="0" xfId="0" applyFont="1" applyFill="1" applyAlignment="1">
      <alignment horizontal="center"/>
    </xf>
    <xf numFmtId="0" fontId="0" fillId="2" borderId="0" xfId="0" applyFill="1" applyAlignment="1">
      <alignment vertical="center"/>
    </xf>
    <xf numFmtId="0" fontId="0" fillId="2" borderId="0" xfId="0"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vertical="center"/>
    </xf>
    <xf numFmtId="0" fontId="0" fillId="0" borderId="2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3" fontId="0" fillId="0" borderId="39" xfId="0" applyNumberFormat="1" applyBorder="1" applyAlignment="1" applyProtection="1">
      <alignment horizontal="center" vertical="center"/>
      <protection locked="0"/>
    </xf>
    <xf numFmtId="4" fontId="0" fillId="0" borderId="24" xfId="0" applyNumberFormat="1" applyBorder="1" applyAlignment="1" applyProtection="1">
      <alignment horizontal="center" vertical="center"/>
      <protection locked="0"/>
    </xf>
    <xf numFmtId="4" fontId="0" fillId="0" borderId="25" xfId="0" applyNumberFormat="1" applyBorder="1" applyAlignment="1" applyProtection="1">
      <alignment horizontal="center" vertical="center"/>
      <protection locked="0"/>
    </xf>
    <xf numFmtId="4" fontId="0" fillId="0" borderId="17" xfId="0" applyNumberFormat="1" applyBorder="1" applyAlignment="1" applyProtection="1">
      <alignment horizontal="center" vertical="center"/>
      <protection locked="0"/>
    </xf>
    <xf numFmtId="4" fontId="0" fillId="0" borderId="23" xfId="0" applyNumberFormat="1" applyBorder="1" applyAlignment="1" applyProtection="1">
      <alignment horizontal="center" vertical="center"/>
      <protection locked="0"/>
    </xf>
    <xf numFmtId="3" fontId="0" fillId="0" borderId="37" xfId="2" applyNumberFormat="1" applyFont="1" applyBorder="1" applyAlignment="1" applyProtection="1">
      <alignment horizontal="center" vertical="center"/>
      <protection locked="0"/>
    </xf>
    <xf numFmtId="167" fontId="0" fillId="0" borderId="17" xfId="1" applyNumberFormat="1" applyFont="1" applyBorder="1" applyAlignment="1" applyProtection="1">
      <alignment horizontal="center"/>
      <protection locked="0"/>
    </xf>
    <xf numFmtId="167" fontId="0" fillId="0" borderId="30" xfId="1" applyNumberFormat="1" applyFont="1" applyBorder="1" applyAlignment="1" applyProtection="1">
      <alignment horizontal="center"/>
      <protection locked="0"/>
    </xf>
    <xf numFmtId="165" fontId="0" fillId="0" borderId="17" xfId="2" applyNumberFormat="1" applyFont="1" applyBorder="1" applyAlignment="1" applyProtection="1">
      <alignment horizontal="center"/>
      <protection locked="0"/>
    </xf>
    <xf numFmtId="165" fontId="0" fillId="0" borderId="30" xfId="2" applyNumberFormat="1" applyFont="1" applyBorder="1" applyAlignment="1" applyProtection="1">
      <alignment horizontal="center"/>
      <protection locked="0"/>
    </xf>
    <xf numFmtId="9" fontId="0" fillId="0" borderId="21" xfId="2" applyFont="1" applyBorder="1" applyAlignment="1" applyProtection="1">
      <alignment horizontal="center"/>
      <protection locked="0"/>
    </xf>
    <xf numFmtId="9" fontId="0" fillId="0" borderId="22" xfId="2" applyFont="1" applyBorder="1" applyAlignment="1" applyProtection="1">
      <alignment horizontal="center"/>
      <protection locked="0"/>
    </xf>
    <xf numFmtId="9" fontId="0" fillId="0" borderId="6" xfId="2" applyFont="1" applyBorder="1" applyAlignment="1" applyProtection="1">
      <alignment horizontal="center"/>
      <protection locked="0"/>
    </xf>
    <xf numFmtId="165" fontId="0" fillId="0" borderId="56" xfId="2" applyNumberFormat="1" applyFont="1" applyBorder="1" applyAlignment="1" applyProtection="1">
      <alignment horizontal="center"/>
      <protection locked="0"/>
    </xf>
    <xf numFmtId="165" fontId="0" fillId="0" borderId="19" xfId="2" applyNumberFormat="1" applyFont="1" applyBorder="1" applyAlignment="1" applyProtection="1">
      <alignment horizontal="center"/>
      <protection locked="0"/>
    </xf>
    <xf numFmtId="165" fontId="0" fillId="0" borderId="6" xfId="2" applyNumberFormat="1" applyFont="1" applyBorder="1" applyAlignment="1" applyProtection="1">
      <alignment horizontal="center"/>
      <protection locked="0"/>
    </xf>
    <xf numFmtId="167" fontId="0" fillId="0" borderId="25" xfId="1" applyNumberFormat="1" applyFont="1" applyBorder="1" applyAlignment="1" applyProtection="1">
      <alignment horizontal="center"/>
      <protection locked="0"/>
    </xf>
    <xf numFmtId="9" fontId="0" fillId="0" borderId="45" xfId="2" applyFont="1" applyBorder="1" applyAlignment="1" applyProtection="1">
      <alignment horizontal="center"/>
      <protection locked="0"/>
    </xf>
    <xf numFmtId="9" fontId="0" fillId="0" borderId="46" xfId="2" applyFont="1" applyBorder="1" applyAlignment="1" applyProtection="1">
      <alignment horizontal="center"/>
      <protection locked="0"/>
    </xf>
    <xf numFmtId="9" fontId="0" fillId="0" borderId="13" xfId="2" applyFont="1" applyBorder="1" applyAlignment="1" applyProtection="1">
      <alignment horizontal="center"/>
      <protection locked="0"/>
    </xf>
    <xf numFmtId="165" fontId="0" fillId="0" borderId="58" xfId="2" applyNumberFormat="1" applyFont="1" applyBorder="1" applyAlignment="1" applyProtection="1">
      <alignment horizontal="center"/>
      <protection locked="0"/>
    </xf>
    <xf numFmtId="165" fontId="0" fillId="0" borderId="64" xfId="2" applyNumberFormat="1" applyFont="1" applyBorder="1" applyAlignment="1" applyProtection="1">
      <alignment horizontal="center"/>
      <protection locked="0"/>
    </xf>
    <xf numFmtId="165" fontId="0" fillId="0" borderId="13" xfId="2" applyNumberFormat="1" applyFont="1" applyBorder="1" applyAlignment="1" applyProtection="1">
      <alignment horizontal="center"/>
      <protection locked="0"/>
    </xf>
    <xf numFmtId="0" fontId="0" fillId="0" borderId="39" xfId="0"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9" fontId="1" fillId="0" borderId="29" xfId="2"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68" fontId="0" fillId="0" borderId="43" xfId="1" applyNumberFormat="1" applyFon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168" fontId="0" fillId="0" borderId="40" xfId="1" applyNumberFormat="1" applyFont="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3" fontId="0" fillId="0" borderId="17" xfId="2" applyNumberFormat="1" applyFont="1" applyBorder="1" applyAlignment="1" applyProtection="1">
      <alignment horizontal="center" vertical="center"/>
      <protection locked="0"/>
    </xf>
    <xf numFmtId="3" fontId="0" fillId="2" borderId="17" xfId="1" applyNumberFormat="1" applyFont="1" applyFill="1" applyBorder="1" applyAlignment="1">
      <alignment horizontal="center" vertical="center"/>
    </xf>
    <xf numFmtId="3" fontId="1" fillId="2" borderId="41" xfId="2" applyNumberFormat="1" applyFont="1" applyFill="1" applyBorder="1" applyAlignment="1">
      <alignment horizontal="center" vertical="center"/>
    </xf>
    <xf numFmtId="3" fontId="1" fillId="2" borderId="30" xfId="2" applyNumberFormat="1" applyFont="1"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vertical="top"/>
    </xf>
    <xf numFmtId="0" fontId="0" fillId="2" borderId="2" xfId="0" applyFill="1" applyBorder="1" applyAlignment="1">
      <alignment vertical="top"/>
    </xf>
    <xf numFmtId="0" fontId="0" fillId="2" borderId="34" xfId="0" applyFill="1" applyBorder="1" applyAlignment="1">
      <alignment vertical="top"/>
    </xf>
    <xf numFmtId="0" fontId="0" fillId="0" borderId="0" xfId="0" applyAlignment="1">
      <alignment vertical="top"/>
    </xf>
    <xf numFmtId="2" fontId="0" fillId="0" borderId="37" xfId="0" applyNumberFormat="1" applyBorder="1" applyAlignment="1" applyProtection="1">
      <alignment horizontal="center" vertical="center"/>
      <protection locked="0"/>
    </xf>
    <xf numFmtId="2" fontId="0" fillId="0" borderId="22" xfId="0" applyNumberFormat="1" applyBorder="1" applyAlignment="1" applyProtection="1">
      <alignment horizontal="center" vertical="center"/>
      <protection locked="0"/>
    </xf>
    <xf numFmtId="2" fontId="0" fillId="0" borderId="29" xfId="0" applyNumberFormat="1" applyBorder="1" applyAlignment="1" applyProtection="1">
      <alignment horizontal="center" vertical="center"/>
      <protection locked="0"/>
    </xf>
    <xf numFmtId="3" fontId="0" fillId="0" borderId="37" xfId="0" applyNumberFormat="1" applyBorder="1" applyAlignment="1" applyProtection="1">
      <alignment horizontal="center" vertical="center"/>
      <protection locked="0"/>
    </xf>
    <xf numFmtId="169" fontId="0" fillId="0" borderId="37" xfId="0" applyNumberFormat="1" applyBorder="1" applyAlignment="1" applyProtection="1">
      <alignment horizontal="center" vertical="center"/>
      <protection locked="0"/>
    </xf>
    <xf numFmtId="0" fontId="0" fillId="0" borderId="17" xfId="0" applyBorder="1" applyProtection="1">
      <protection locked="0"/>
    </xf>
    <xf numFmtId="171" fontId="0" fillId="0" borderId="17" xfId="1" applyNumberFormat="1" applyFont="1" applyBorder="1" applyProtection="1">
      <protection locked="0"/>
    </xf>
    <xf numFmtId="1" fontId="0" fillId="0" borderId="17" xfId="1" applyNumberFormat="1" applyFont="1" applyBorder="1" applyProtection="1">
      <protection locked="0"/>
    </xf>
    <xf numFmtId="167" fontId="0" fillId="0" borderId="17" xfId="1" applyNumberFormat="1" applyFont="1" applyBorder="1" applyProtection="1">
      <protection locked="0"/>
    </xf>
    <xf numFmtId="0" fontId="17" fillId="0" borderId="0" xfId="0" applyFont="1"/>
    <xf numFmtId="0" fontId="0" fillId="0" borderId="25" xfId="0" applyBorder="1" applyAlignment="1" applyProtection="1">
      <alignment horizontal="center" vertical="center"/>
      <protection locked="0"/>
    </xf>
    <xf numFmtId="20" fontId="0" fillId="0" borderId="24" xfId="0" quotePrefix="1" applyNumberFormat="1" applyBorder="1" applyAlignment="1" applyProtection="1">
      <alignment horizontal="center" vertical="center"/>
      <protection locked="0"/>
    </xf>
    <xf numFmtId="165" fontId="0" fillId="0" borderId="21" xfId="2" applyNumberFormat="1" applyFont="1" applyBorder="1" applyAlignment="1" applyProtection="1">
      <alignment horizontal="center"/>
      <protection locked="0"/>
    </xf>
    <xf numFmtId="14" fontId="12" fillId="0" borderId="17" xfId="0" applyNumberFormat="1" applyFont="1" applyBorder="1" applyAlignment="1" applyProtection="1">
      <alignment horizontal="center" vertical="center"/>
      <protection locked="0"/>
    </xf>
    <xf numFmtId="167" fontId="0" fillId="6" borderId="38" xfId="0" applyNumberFormat="1" applyFill="1" applyBorder="1" applyAlignment="1" applyProtection="1">
      <alignment vertical="center"/>
      <protection locked="0"/>
    </xf>
    <xf numFmtId="0" fontId="0" fillId="6" borderId="24" xfId="0" quotePrefix="1" applyFill="1" applyBorder="1" applyAlignment="1" applyProtection="1">
      <alignment horizontal="center" vertical="center"/>
      <protection locked="0"/>
    </xf>
    <xf numFmtId="3" fontId="0" fillId="6" borderId="39" xfId="0" applyNumberFormat="1" applyFill="1" applyBorder="1" applyAlignment="1" applyProtection="1">
      <alignment horizontal="center" vertical="center"/>
      <protection locked="0"/>
    </xf>
    <xf numFmtId="4" fontId="0" fillId="6" borderId="24" xfId="0" applyNumberFormat="1" applyFill="1" applyBorder="1" applyAlignment="1" applyProtection="1">
      <alignment horizontal="center" vertical="center"/>
      <protection locked="0"/>
    </xf>
    <xf numFmtId="167" fontId="0" fillId="6" borderId="17" xfId="3" applyNumberFormat="1" applyFont="1" applyFill="1" applyBorder="1" applyAlignment="1" applyProtection="1">
      <alignment horizontal="center"/>
      <protection locked="0"/>
    </xf>
    <xf numFmtId="167" fontId="0" fillId="6" borderId="17" xfId="1" applyNumberFormat="1" applyFont="1" applyFill="1" applyBorder="1" applyAlignment="1" applyProtection="1">
      <alignment horizontal="center"/>
      <protection locked="0"/>
    </xf>
    <xf numFmtId="0" fontId="0" fillId="0" borderId="17" xfId="0" applyBorder="1"/>
    <xf numFmtId="0" fontId="0" fillId="6" borderId="24" xfId="0" applyFill="1" applyBorder="1" applyAlignment="1" applyProtection="1">
      <alignment horizontal="center" vertical="center"/>
      <protection locked="0"/>
    </xf>
    <xf numFmtId="3" fontId="0" fillId="6" borderId="37" xfId="2" applyNumberFormat="1" applyFont="1" applyFill="1" applyBorder="1" applyAlignment="1" applyProtection="1">
      <alignment horizontal="center" vertical="center"/>
      <protection locked="0"/>
    </xf>
    <xf numFmtId="3" fontId="0" fillId="6" borderId="17" xfId="2" applyNumberFormat="1" applyFont="1" applyFill="1" applyBorder="1" applyAlignment="1" applyProtection="1">
      <alignment horizontal="center" vertical="center"/>
      <protection locked="0"/>
    </xf>
    <xf numFmtId="165" fontId="0" fillId="6" borderId="17" xfId="2" applyNumberFormat="1" applyFont="1" applyFill="1" applyBorder="1" applyAlignment="1" applyProtection="1">
      <alignment horizontal="center" vertical="center"/>
      <protection locked="0"/>
    </xf>
    <xf numFmtId="165" fontId="0" fillId="6" borderId="17" xfId="2" applyNumberFormat="1" applyFont="1" applyFill="1" applyBorder="1" applyAlignment="1" applyProtection="1">
      <alignment horizontal="center"/>
      <protection locked="0"/>
    </xf>
    <xf numFmtId="43" fontId="0" fillId="6" borderId="21" xfId="3" applyFont="1" applyFill="1" applyBorder="1" applyAlignment="1" applyProtection="1">
      <alignment horizontal="center" vertical="center"/>
      <protection locked="0"/>
    </xf>
    <xf numFmtId="43" fontId="0" fillId="6" borderId="22" xfId="3" applyFont="1" applyFill="1" applyBorder="1" applyAlignment="1" applyProtection="1">
      <alignment horizontal="center" vertical="center"/>
      <protection locked="0"/>
    </xf>
    <xf numFmtId="165" fontId="0" fillId="6" borderId="6" xfId="2" applyNumberFormat="1" applyFont="1" applyFill="1" applyBorder="1" applyAlignment="1" applyProtection="1">
      <alignment horizontal="center"/>
      <protection locked="0"/>
    </xf>
    <xf numFmtId="165" fontId="0" fillId="6" borderId="19" xfId="2" applyNumberFormat="1" applyFont="1" applyFill="1" applyBorder="1" applyAlignment="1" applyProtection="1">
      <alignment horizontal="center"/>
      <protection locked="0"/>
    </xf>
    <xf numFmtId="170" fontId="9" fillId="6" borderId="17" xfId="3" applyNumberFormat="1" applyFont="1" applyFill="1" applyBorder="1" applyAlignment="1" applyProtection="1">
      <alignment horizontal="center"/>
      <protection locked="0"/>
    </xf>
    <xf numFmtId="9" fontId="0" fillId="6" borderId="21" xfId="2" applyFont="1" applyFill="1" applyBorder="1" applyAlignment="1" applyProtection="1">
      <alignment horizontal="center"/>
      <protection locked="0"/>
    </xf>
    <xf numFmtId="9" fontId="0" fillId="6" borderId="22" xfId="2" applyFont="1" applyFill="1" applyBorder="1" applyAlignment="1" applyProtection="1">
      <alignment horizontal="center"/>
      <protection locked="0"/>
    </xf>
    <xf numFmtId="9" fontId="0" fillId="6" borderId="6" xfId="2" applyFont="1" applyFill="1" applyBorder="1" applyAlignment="1" applyProtection="1">
      <alignment horizontal="center"/>
      <protection locked="0"/>
    </xf>
    <xf numFmtId="165" fontId="0" fillId="6" borderId="56" xfId="2" applyNumberFormat="1" applyFont="1" applyFill="1" applyBorder="1" applyAlignment="1" applyProtection="1">
      <alignment horizontal="center"/>
      <protection locked="0"/>
    </xf>
    <xf numFmtId="170" fontId="9" fillId="6" borderId="17" xfId="1" applyNumberFormat="1" applyFont="1" applyFill="1" applyBorder="1" applyAlignment="1" applyProtection="1">
      <alignment horizontal="center"/>
      <protection locked="0"/>
    </xf>
    <xf numFmtId="165" fontId="0" fillId="6" borderId="21" xfId="2" applyNumberFormat="1" applyFont="1" applyFill="1" applyBorder="1" applyAlignment="1" applyProtection="1">
      <alignment horizontal="center" vertical="center" wrapText="1"/>
      <protection locked="0"/>
    </xf>
    <xf numFmtId="165" fontId="0" fillId="6" borderId="6" xfId="2" applyNumberFormat="1" applyFont="1" applyFill="1" applyBorder="1" applyAlignment="1" applyProtection="1">
      <alignment horizontal="center" vertical="center" wrapText="1"/>
      <protection locked="0"/>
    </xf>
    <xf numFmtId="165" fontId="0" fillId="6" borderId="22" xfId="2" applyNumberFormat="1" applyFont="1" applyFill="1" applyBorder="1" applyAlignment="1" applyProtection="1">
      <alignment horizontal="center" vertical="center" wrapText="1"/>
      <protection locked="0"/>
    </xf>
    <xf numFmtId="165" fontId="0" fillId="6" borderId="21" xfId="2" applyNumberFormat="1" applyFont="1" applyFill="1" applyBorder="1" applyAlignment="1" applyProtection="1">
      <alignment horizontal="center" wrapText="1"/>
      <protection locked="0"/>
    </xf>
    <xf numFmtId="165" fontId="0" fillId="6" borderId="6" xfId="2" applyNumberFormat="1" applyFont="1" applyFill="1" applyBorder="1" applyAlignment="1" applyProtection="1">
      <alignment horizontal="center" wrapText="1"/>
      <protection locked="0"/>
    </xf>
    <xf numFmtId="165" fontId="0" fillId="6" borderId="19" xfId="2" applyNumberFormat="1" applyFont="1" applyFill="1" applyBorder="1" applyAlignment="1" applyProtection="1">
      <alignment horizontal="center" wrapText="1"/>
      <protection locked="0"/>
    </xf>
    <xf numFmtId="165" fontId="0" fillId="6" borderId="21" xfId="2" applyNumberFormat="1" applyFont="1" applyFill="1" applyBorder="1" applyAlignment="1" applyProtection="1">
      <alignment horizontal="center"/>
      <protection locked="0"/>
    </xf>
    <xf numFmtId="167" fontId="0" fillId="6" borderId="17" xfId="1" applyNumberFormat="1" applyFont="1" applyFill="1" applyBorder="1" applyAlignment="1" applyProtection="1">
      <alignment horizontal="center" vertical="center"/>
      <protection locked="0"/>
    </xf>
    <xf numFmtId="10" fontId="1" fillId="2" borderId="17" xfId="2" applyNumberFormat="1" applyFont="1" applyFill="1" applyBorder="1" applyAlignment="1">
      <alignment horizontal="center" vertical="center" wrapText="1"/>
    </xf>
    <xf numFmtId="10" fontId="1" fillId="2" borderId="21" xfId="2" applyNumberFormat="1" applyFont="1" applyFill="1" applyBorder="1" applyAlignment="1">
      <alignment horizontal="center" vertical="center" wrapText="1"/>
    </xf>
    <xf numFmtId="10" fontId="1" fillId="2" borderId="19" xfId="2" applyNumberFormat="1" applyFont="1" applyFill="1" applyBorder="1" applyAlignment="1">
      <alignment horizontal="center" vertical="center" wrapText="1"/>
    </xf>
    <xf numFmtId="165" fontId="0" fillId="0" borderId="21" xfId="2" applyNumberFormat="1" applyFont="1" applyBorder="1" applyAlignment="1" applyProtection="1">
      <alignment horizontal="center"/>
      <protection locked="0"/>
    </xf>
    <xf numFmtId="165" fontId="0" fillId="0" borderId="6" xfId="2" applyNumberFormat="1" applyFont="1" applyBorder="1" applyAlignment="1" applyProtection="1">
      <alignment horizontal="center"/>
      <protection locked="0"/>
    </xf>
    <xf numFmtId="165" fontId="0" fillId="0" borderId="22" xfId="2" applyNumberFormat="1" applyFont="1" applyBorder="1" applyAlignment="1" applyProtection="1">
      <alignment horizontal="center"/>
      <protection locked="0"/>
    </xf>
    <xf numFmtId="3" fontId="0" fillId="0" borderId="21" xfId="2" applyNumberFormat="1" applyFont="1" applyBorder="1" applyAlignment="1" applyProtection="1">
      <alignment horizontal="center"/>
      <protection locked="0"/>
    </xf>
    <xf numFmtId="3" fontId="0" fillId="0" borderId="22" xfId="2" applyNumberFormat="1" applyFont="1" applyBorder="1" applyAlignment="1" applyProtection="1">
      <alignment horizontal="center"/>
      <protection locked="0"/>
    </xf>
    <xf numFmtId="9" fontId="15" fillId="2" borderId="4" xfId="2" applyFont="1" applyFill="1" applyBorder="1" applyAlignment="1">
      <alignment horizontal="center" vertical="center"/>
    </xf>
    <xf numFmtId="9" fontId="15" fillId="2" borderId="26" xfId="2" applyFont="1" applyFill="1" applyBorder="1" applyAlignment="1">
      <alignment horizontal="center" vertical="center"/>
    </xf>
    <xf numFmtId="9" fontId="15" fillId="2" borderId="33" xfId="2"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55" xfId="0" applyFont="1" applyFill="1" applyBorder="1" applyAlignment="1">
      <alignment horizontal="center" vertical="center" wrapText="1"/>
    </xf>
    <xf numFmtId="9" fontId="0" fillId="0" borderId="21" xfId="2" applyFont="1" applyBorder="1" applyAlignment="1" applyProtection="1">
      <alignment horizontal="center"/>
      <protection locked="0"/>
    </xf>
    <xf numFmtId="9" fontId="0" fillId="0" borderId="22" xfId="2" applyFont="1" applyBorder="1" applyAlignment="1" applyProtection="1">
      <alignment horizontal="center"/>
      <protection locked="0"/>
    </xf>
    <xf numFmtId="165" fontId="0" fillId="0" borderId="54" xfId="2" applyNumberFormat="1" applyFont="1" applyBorder="1" applyAlignment="1" applyProtection="1">
      <alignment horizontal="center"/>
      <protection locked="0"/>
    </xf>
    <xf numFmtId="165" fontId="0" fillId="0" borderId="20" xfId="2" applyNumberFormat="1" applyFont="1" applyBorder="1" applyAlignment="1" applyProtection="1">
      <alignment horizontal="center"/>
      <protection locked="0"/>
    </xf>
    <xf numFmtId="167" fontId="9" fillId="0" borderId="30" xfId="1" applyNumberFormat="1" applyFont="1" applyBorder="1" applyAlignment="1" applyProtection="1">
      <alignment horizontal="center"/>
      <protection locked="0"/>
    </xf>
    <xf numFmtId="0" fontId="2" fillId="2" borderId="14"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5" xfId="0" applyFont="1" applyFill="1" applyBorder="1" applyAlignment="1">
      <alignment horizontal="left" vertical="top" wrapText="1"/>
    </xf>
    <xf numFmtId="3" fontId="0" fillId="6" borderId="21" xfId="2" applyNumberFormat="1" applyFont="1" applyFill="1" applyBorder="1" applyAlignment="1" applyProtection="1">
      <alignment horizontal="center"/>
      <protection locked="0"/>
    </xf>
    <xf numFmtId="3" fontId="0" fillId="6" borderId="22" xfId="2" applyNumberFormat="1" applyFont="1" applyFill="1" applyBorder="1" applyAlignment="1" applyProtection="1">
      <alignment horizontal="center"/>
      <protection locked="0"/>
    </xf>
    <xf numFmtId="165" fontId="1" fillId="2" borderId="6" xfId="2" applyNumberFormat="1" applyFont="1" applyFill="1" applyBorder="1" applyAlignment="1">
      <alignment horizontal="center" vertical="center"/>
    </xf>
    <xf numFmtId="165" fontId="1" fillId="2" borderId="19" xfId="2" applyNumberFormat="1" applyFont="1" applyFill="1" applyBorder="1" applyAlignment="1">
      <alignment horizontal="center" vertical="center"/>
    </xf>
    <xf numFmtId="10" fontId="1" fillId="2" borderId="30" xfId="2" applyNumberFormat="1" applyFont="1" applyFill="1" applyBorder="1" applyAlignment="1">
      <alignment horizontal="center" vertical="center"/>
    </xf>
    <xf numFmtId="10" fontId="1" fillId="2" borderId="40" xfId="2" applyNumberFormat="1" applyFont="1" applyFill="1" applyBorder="1" applyAlignment="1">
      <alignment horizontal="center" vertical="center"/>
    </xf>
    <xf numFmtId="164" fontId="0" fillId="0" borderId="37" xfId="1" applyFont="1" applyBorder="1" applyAlignment="1" applyProtection="1">
      <alignment horizontal="center" vertical="center"/>
      <protection locked="0"/>
    </xf>
    <xf numFmtId="164" fontId="0" fillId="0" borderId="17" xfId="1" applyFont="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9" fontId="7" fillId="2" borderId="14" xfId="2" applyFont="1" applyFill="1" applyBorder="1" applyAlignment="1">
      <alignment horizontal="center" vertical="center"/>
    </xf>
    <xf numFmtId="9" fontId="7" fillId="2" borderId="16" xfId="2" applyFont="1" applyFill="1" applyBorder="1" applyAlignment="1">
      <alignment horizontal="center" vertical="center"/>
    </xf>
    <xf numFmtId="167" fontId="1" fillId="2" borderId="21" xfId="1" applyNumberFormat="1" applyFont="1" applyFill="1" applyBorder="1" applyAlignment="1">
      <alignment horizontal="center" vertical="center"/>
    </xf>
    <xf numFmtId="167" fontId="1" fillId="2" borderId="22" xfId="1" applyNumberFormat="1" applyFont="1" applyFill="1" applyBorder="1" applyAlignment="1">
      <alignment horizontal="center" vertical="center"/>
    </xf>
    <xf numFmtId="164" fontId="0" fillId="6" borderId="37" xfId="1" applyFont="1" applyFill="1" applyBorder="1" applyAlignment="1" applyProtection="1">
      <alignment horizontal="center" vertical="center"/>
      <protection locked="0"/>
    </xf>
    <xf numFmtId="164" fontId="0" fillId="6" borderId="17" xfId="1" applyFont="1" applyFill="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6" borderId="56"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8" xfId="0" applyFont="1" applyFill="1" applyBorder="1" applyAlignment="1">
      <alignment horizontal="center" vertical="center" wrapText="1"/>
    </xf>
    <xf numFmtId="167" fontId="1" fillId="2" borderId="54" xfId="1" applyNumberFormat="1" applyFont="1" applyFill="1" applyBorder="1" applyAlignment="1">
      <alignment horizontal="center" vertical="center"/>
    </xf>
    <xf numFmtId="167" fontId="1" fillId="2" borderId="51" xfId="1" applyNumberFormat="1" applyFont="1" applyFill="1" applyBorder="1" applyAlignment="1">
      <alignment horizontal="center" vertical="center"/>
    </xf>
    <xf numFmtId="0" fontId="0" fillId="0" borderId="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57" xfId="0" applyBorder="1" applyAlignment="1" applyProtection="1">
      <alignment horizontal="left" vertical="top"/>
      <protection locked="0"/>
    </xf>
    <xf numFmtId="167" fontId="1" fillId="2" borderId="41" xfId="1" applyNumberFormat="1" applyFont="1" applyFill="1" applyBorder="1" applyAlignment="1">
      <alignment horizontal="center" vertical="center"/>
    </xf>
    <xf numFmtId="167" fontId="1" fillId="2" borderId="30" xfId="1" applyNumberFormat="1" applyFont="1" applyFill="1" applyBorder="1" applyAlignment="1">
      <alignment horizontal="center" vertical="center"/>
    </xf>
    <xf numFmtId="0" fontId="0" fillId="0" borderId="22" xfId="0" applyBorder="1" applyAlignment="1" applyProtection="1">
      <alignment horizontal="center" vertical="center"/>
      <protection locked="0"/>
    </xf>
    <xf numFmtId="0" fontId="18" fillId="0" borderId="2" xfId="0" applyFont="1"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0" borderId="21" xfId="0" applyBorder="1" applyAlignment="1" applyProtection="1">
      <alignment horizontal="center" vertical="center"/>
      <protection locked="0"/>
    </xf>
    <xf numFmtId="0" fontId="1" fillId="2" borderId="32" xfId="0" applyFont="1" applyFill="1" applyBorder="1" applyAlignment="1">
      <alignment horizontal="center" vertical="center"/>
    </xf>
    <xf numFmtId="0" fontId="1" fillId="2" borderId="20" xfId="0" applyFont="1" applyFill="1" applyBorder="1" applyAlignment="1">
      <alignment horizontal="center" vertical="center"/>
    </xf>
    <xf numFmtId="166" fontId="1" fillId="2" borderId="56" xfId="1" applyNumberFormat="1" applyFont="1" applyFill="1" applyBorder="1" applyAlignment="1">
      <alignment horizontal="center" vertical="center"/>
    </xf>
    <xf numFmtId="166" fontId="1" fillId="2" borderId="19" xfId="1" applyNumberFormat="1" applyFont="1" applyFill="1" applyBorder="1" applyAlignment="1">
      <alignment horizontal="center" vertical="center"/>
    </xf>
    <xf numFmtId="0" fontId="0" fillId="6" borderId="21" xfId="0" applyFill="1" applyBorder="1" applyAlignment="1" applyProtection="1">
      <alignment horizontal="center" vertical="center"/>
      <protection locked="0"/>
    </xf>
    <xf numFmtId="0" fontId="1" fillId="2" borderId="17" xfId="0" applyFont="1" applyFill="1" applyBorder="1" applyAlignment="1">
      <alignment horizontal="center" vertical="center"/>
    </xf>
    <xf numFmtId="0" fontId="3" fillId="2" borderId="54"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20" xfId="0" applyFont="1" applyFill="1" applyBorder="1" applyAlignment="1">
      <alignment horizontal="justify" vertical="center" wrapText="1"/>
    </xf>
    <xf numFmtId="9" fontId="15" fillId="2" borderId="14" xfId="2" applyFont="1" applyFill="1" applyBorder="1" applyAlignment="1">
      <alignment horizontal="center" vertical="center"/>
    </xf>
    <xf numFmtId="9" fontId="15" fillId="2" borderId="16" xfId="2" applyFont="1" applyFill="1" applyBorder="1" applyAlignment="1">
      <alignment horizontal="center" vertical="center"/>
    </xf>
    <xf numFmtId="9" fontId="15" fillId="2" borderId="15" xfId="2" applyFont="1" applyFill="1" applyBorder="1" applyAlignment="1">
      <alignment horizontal="center" vertical="center"/>
    </xf>
    <xf numFmtId="9" fontId="1" fillId="2" borderId="21" xfId="2" applyFont="1" applyFill="1" applyBorder="1" applyAlignment="1">
      <alignment horizontal="center" vertical="center"/>
    </xf>
    <xf numFmtId="9" fontId="1" fillId="2" borderId="19" xfId="2" applyFont="1" applyFill="1" applyBorder="1" applyAlignment="1">
      <alignment horizontal="center" vertical="center"/>
    </xf>
    <xf numFmtId="9" fontId="1" fillId="2" borderId="32" xfId="2" applyFont="1" applyFill="1" applyBorder="1" applyAlignment="1">
      <alignment horizontal="center" vertical="center" wrapText="1"/>
    </xf>
    <xf numFmtId="9" fontId="1" fillId="2" borderId="12" xfId="2" applyFont="1" applyFill="1" applyBorder="1" applyAlignment="1">
      <alignment horizontal="center" vertical="center" wrapText="1"/>
    </xf>
    <xf numFmtId="9" fontId="1" fillId="2" borderId="51" xfId="2" applyFont="1" applyFill="1" applyBorder="1" applyAlignment="1">
      <alignment horizontal="center" vertical="center" wrapText="1"/>
    </xf>
    <xf numFmtId="0" fontId="0" fillId="0" borderId="2" xfId="0" applyBorder="1" applyAlignment="1" applyProtection="1">
      <alignment horizontal="justify" vertical="top" wrapText="1"/>
      <protection locked="0"/>
    </xf>
    <xf numFmtId="0" fontId="0" fillId="0" borderId="0" xfId="0" applyAlignment="1" applyProtection="1">
      <alignment horizontal="justify" vertical="top" wrapText="1"/>
      <protection locked="0"/>
    </xf>
    <xf numFmtId="0" fontId="0" fillId="0" borderId="48" xfId="0" applyBorder="1" applyAlignment="1" applyProtection="1">
      <alignment horizontal="justify" vertical="top" wrapText="1"/>
      <protection locked="0"/>
    </xf>
    <xf numFmtId="0" fontId="0" fillId="0" borderId="3" xfId="0" applyBorder="1" applyAlignment="1" applyProtection="1">
      <alignment horizontal="justify" vertical="top" wrapText="1"/>
      <protection locked="0"/>
    </xf>
    <xf numFmtId="0" fontId="0" fillId="0" borderId="35" xfId="0" applyBorder="1" applyAlignment="1" applyProtection="1">
      <alignment horizontal="justify" vertical="top" wrapText="1"/>
      <protection locked="0"/>
    </xf>
    <xf numFmtId="0" fontId="0" fillId="0" borderId="57" xfId="0" applyBorder="1" applyAlignment="1" applyProtection="1">
      <alignment horizontal="justify" vertical="top" wrapText="1"/>
      <protection locked="0"/>
    </xf>
    <xf numFmtId="0" fontId="0" fillId="0" borderId="2" xfId="0" applyBorder="1" applyAlignment="1" applyProtection="1">
      <alignment horizontal="left" vertical="top" wrapText="1"/>
      <protection locked="0"/>
    </xf>
    <xf numFmtId="0" fontId="1" fillId="2" borderId="22"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9" fontId="7" fillId="2" borderId="15" xfId="2"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10" fillId="0" borderId="49" xfId="0" applyFont="1" applyBorder="1" applyAlignment="1" applyProtection="1">
      <alignment horizontal="center" vertical="top"/>
      <protection locked="0"/>
    </xf>
    <xf numFmtId="0" fontId="10" fillId="0" borderId="11" xfId="0" applyFont="1" applyBorder="1" applyAlignment="1" applyProtection="1">
      <alignment horizontal="center" vertical="top"/>
      <protection locked="0"/>
    </xf>
    <xf numFmtId="0" fontId="10" fillId="0" borderId="50" xfId="0" applyFont="1" applyBorder="1" applyAlignment="1" applyProtection="1">
      <alignment horizontal="center" vertical="top"/>
      <protection locked="0"/>
    </xf>
    <xf numFmtId="16" fontId="16" fillId="0" borderId="49" xfId="0" applyNumberFormat="1" applyFont="1" applyBorder="1" applyAlignment="1" applyProtection="1">
      <alignment horizontal="center" vertical="top"/>
      <protection locked="0"/>
    </xf>
    <xf numFmtId="0" fontId="16" fillId="0" borderId="11" xfId="0" applyFont="1" applyBorder="1" applyAlignment="1" applyProtection="1">
      <alignment horizontal="center" vertical="top"/>
      <protection locked="0"/>
    </xf>
    <xf numFmtId="0" fontId="16" fillId="0" borderId="50" xfId="0" applyFont="1" applyBorder="1" applyAlignment="1" applyProtection="1">
      <alignment horizontal="center" vertical="top"/>
      <protection locked="0"/>
    </xf>
    <xf numFmtId="0" fontId="15" fillId="2" borderId="45"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46"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50" xfId="0" applyFont="1" applyFill="1" applyBorder="1" applyAlignment="1">
      <alignment horizontal="center" vertical="center"/>
    </xf>
    <xf numFmtId="0" fontId="0" fillId="0" borderId="49"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50" xfId="0" applyBorder="1" applyAlignment="1" applyProtection="1">
      <alignment horizontal="center"/>
      <protection locked="0"/>
    </xf>
    <xf numFmtId="165" fontId="0" fillId="0" borderId="21" xfId="2" applyNumberFormat="1" applyFont="1" applyBorder="1" applyAlignment="1" applyProtection="1">
      <alignment horizontal="center" vertical="center" wrapText="1"/>
      <protection locked="0"/>
    </xf>
    <xf numFmtId="165" fontId="0" fillId="0" borderId="6" xfId="2" applyNumberFormat="1" applyFont="1" applyBorder="1" applyAlignment="1" applyProtection="1">
      <alignment horizontal="center" vertical="center" wrapText="1"/>
      <protection locked="0"/>
    </xf>
    <xf numFmtId="165" fontId="0" fillId="0" borderId="22" xfId="2" applyNumberFormat="1" applyFont="1" applyBorder="1" applyAlignment="1" applyProtection="1">
      <alignment horizontal="center" vertical="center" wrapText="1"/>
      <protection locked="0"/>
    </xf>
    <xf numFmtId="165" fontId="0" fillId="6" borderId="22" xfId="2" applyNumberFormat="1" applyFont="1" applyFill="1" applyBorder="1" applyAlignment="1" applyProtection="1">
      <alignment horizontal="center"/>
      <protection locked="0"/>
    </xf>
    <xf numFmtId="10" fontId="1" fillId="2" borderId="30" xfId="2" applyNumberFormat="1" applyFont="1" applyFill="1" applyBorder="1" applyAlignment="1">
      <alignment horizontal="center" vertical="center" wrapText="1"/>
    </xf>
    <xf numFmtId="10" fontId="1" fillId="2" borderId="40" xfId="2" applyNumberFormat="1" applyFont="1" applyFill="1" applyBorder="1" applyAlignment="1">
      <alignment horizontal="center" vertical="center" wrapText="1"/>
    </xf>
    <xf numFmtId="0" fontId="8" fillId="0" borderId="2"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8" fillId="0" borderId="48" xfId="0" applyFont="1" applyBorder="1" applyAlignment="1" applyProtection="1">
      <alignment horizontal="center" vertical="top"/>
      <protection locked="0"/>
    </xf>
    <xf numFmtId="0" fontId="8" fillId="0" borderId="3" xfId="0" applyFont="1" applyBorder="1" applyAlignment="1" applyProtection="1">
      <alignment horizontal="center" vertical="top"/>
      <protection locked="0"/>
    </xf>
    <xf numFmtId="0" fontId="8" fillId="0" borderId="35" xfId="0" applyFont="1" applyBorder="1" applyAlignment="1" applyProtection="1">
      <alignment horizontal="center" vertical="top"/>
      <protection locked="0"/>
    </xf>
    <xf numFmtId="0" fontId="8" fillId="0" borderId="57" xfId="0" applyFont="1" applyBorder="1" applyAlignment="1" applyProtection="1">
      <alignment horizontal="center" vertical="top"/>
      <protection locked="0"/>
    </xf>
    <xf numFmtId="9" fontId="7" fillId="2" borderId="27" xfId="2" applyFont="1" applyFill="1" applyBorder="1" applyAlignment="1">
      <alignment horizontal="center" vertical="center"/>
    </xf>
    <xf numFmtId="9" fontId="7" fillId="2" borderId="28" xfId="2"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54" xfId="0" applyFont="1" applyFill="1" applyBorder="1" applyAlignment="1">
      <alignment horizontal="center" vertical="center"/>
    </xf>
    <xf numFmtId="165" fontId="1" fillId="2" borderId="51" xfId="2" applyNumberFormat="1" applyFont="1" applyFill="1" applyBorder="1" applyAlignment="1">
      <alignment horizontal="center" vertical="center"/>
    </xf>
    <xf numFmtId="165" fontId="1" fillId="2" borderId="40" xfId="2" applyNumberFormat="1" applyFont="1" applyFill="1" applyBorder="1" applyAlignment="1">
      <alignment horizontal="center" vertical="center"/>
    </xf>
    <xf numFmtId="0" fontId="1" fillId="2" borderId="51"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0" borderId="34" xfId="0" applyFont="1" applyBorder="1" applyAlignment="1" applyProtection="1">
      <alignment horizontal="center" vertical="top"/>
      <protection locked="0"/>
    </xf>
    <xf numFmtId="0" fontId="8" fillId="0" borderId="36" xfId="0" applyFont="1" applyBorder="1" applyAlignment="1" applyProtection="1">
      <alignment horizontal="center" vertical="top"/>
      <protection locked="0"/>
    </xf>
    <xf numFmtId="0" fontId="8" fillId="0" borderId="2" xfId="0" applyFont="1" applyBorder="1" applyAlignment="1" applyProtection="1">
      <alignment horizontal="center" vertical="top" wrapText="1"/>
      <protection locked="0"/>
    </xf>
    <xf numFmtId="0" fontId="1" fillId="2" borderId="2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0" fillId="6" borderId="22" xfId="0" applyFill="1" applyBorder="1" applyAlignment="1" applyProtection="1">
      <alignment horizontal="center" vertical="center"/>
      <protection locked="0"/>
    </xf>
    <xf numFmtId="167" fontId="9" fillId="6" borderId="17" xfId="1" applyNumberFormat="1" applyFont="1" applyFill="1" applyBorder="1" applyAlignment="1" applyProtection="1">
      <alignment horizontal="center"/>
      <protection locked="0"/>
    </xf>
    <xf numFmtId="9" fontId="7" fillId="2" borderId="61" xfId="2" applyFont="1" applyFill="1" applyBorder="1" applyAlignment="1">
      <alignment horizontal="center" vertical="center"/>
    </xf>
    <xf numFmtId="9" fontId="7" fillId="2" borderId="5" xfId="2" applyFont="1" applyFill="1" applyBorder="1" applyAlignment="1">
      <alignment horizontal="center" vertical="center"/>
    </xf>
    <xf numFmtId="9" fontId="7" fillId="2" borderId="55" xfId="2" applyFont="1" applyFill="1" applyBorder="1" applyAlignment="1">
      <alignment horizontal="center" vertical="center"/>
    </xf>
    <xf numFmtId="0" fontId="1" fillId="2" borderId="5" xfId="0" applyFont="1" applyFill="1" applyBorder="1" applyAlignment="1">
      <alignment horizontal="center" vertical="center" wrapText="1"/>
    </xf>
    <xf numFmtId="167" fontId="9" fillId="0" borderId="17" xfId="1" applyNumberFormat="1" applyFont="1" applyBorder="1" applyAlignment="1" applyProtection="1">
      <alignment horizontal="center"/>
      <protection locked="0"/>
    </xf>
    <xf numFmtId="165" fontId="0" fillId="0" borderId="19" xfId="2" applyNumberFormat="1" applyFont="1" applyBorder="1" applyAlignment="1" applyProtection="1">
      <alignment horizontal="center"/>
      <protection locked="0"/>
    </xf>
    <xf numFmtId="165" fontId="0" fillId="0" borderId="12" xfId="2" applyNumberFormat="1" applyFont="1" applyBorder="1" applyAlignment="1" applyProtection="1">
      <alignment horizontal="center"/>
      <protection locked="0"/>
    </xf>
    <xf numFmtId="165" fontId="0" fillId="0" borderId="51" xfId="2" applyNumberFormat="1" applyFont="1" applyBorder="1" applyAlignment="1" applyProtection="1">
      <alignment horizontal="center"/>
      <protection locked="0"/>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56"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166" fontId="1" fillId="2" borderId="41" xfId="0" applyNumberFormat="1" applyFont="1" applyFill="1" applyBorder="1" applyAlignment="1">
      <alignment horizontal="center" vertical="center"/>
    </xf>
    <xf numFmtId="166" fontId="1" fillId="2" borderId="40" xfId="0" applyNumberFormat="1" applyFont="1" applyFill="1" applyBorder="1" applyAlignment="1">
      <alignment horizontal="center" vertical="center"/>
    </xf>
    <xf numFmtId="9" fontId="0" fillId="0" borderId="6" xfId="2" applyFont="1" applyBorder="1" applyAlignment="1" applyProtection="1">
      <alignment horizontal="center"/>
      <protection locked="0"/>
    </xf>
    <xf numFmtId="165" fontId="0" fillId="0" borderId="56" xfId="2" applyNumberFormat="1" applyFont="1" applyBorder="1" applyAlignment="1" applyProtection="1">
      <alignment horizontal="center"/>
      <protection locked="0"/>
    </xf>
    <xf numFmtId="9" fontId="0" fillId="0" borderId="54" xfId="2" applyFont="1" applyBorder="1" applyAlignment="1" applyProtection="1">
      <alignment horizontal="center"/>
      <protection locked="0"/>
    </xf>
    <xf numFmtId="9" fontId="0" fillId="0" borderId="51" xfId="2" applyFont="1" applyBorder="1" applyAlignment="1" applyProtection="1">
      <alignment horizontal="center"/>
      <protection locked="0"/>
    </xf>
    <xf numFmtId="9" fontId="0" fillId="0" borderId="12" xfId="2" applyFont="1" applyBorder="1" applyAlignment="1" applyProtection="1">
      <alignment horizontal="center"/>
      <protection locked="0"/>
    </xf>
    <xf numFmtId="165" fontId="0" fillId="0" borderId="32" xfId="2" applyNumberFormat="1" applyFont="1" applyBorder="1" applyAlignment="1" applyProtection="1">
      <alignment horizontal="center"/>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11" xfId="0" applyFill="1"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0" fillId="0" borderId="6" xfId="0" applyBorder="1" applyAlignment="1" applyProtection="1">
      <alignment horizontal="center" vertical="center"/>
      <protection locked="0"/>
    </xf>
    <xf numFmtId="0" fontId="5" fillId="2" borderId="6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3" fillId="0" borderId="44" xfId="0" applyFont="1" applyBorder="1" applyAlignment="1">
      <alignment horizontal="center" vertical="center"/>
    </xf>
    <xf numFmtId="0" fontId="13" fillId="0" borderId="5" xfId="0" applyFont="1" applyBorder="1" applyAlignment="1">
      <alignment horizontal="center" vertical="center"/>
    </xf>
    <xf numFmtId="0" fontId="13" fillId="0" borderId="55" xfId="0" applyFont="1" applyBorder="1" applyAlignment="1">
      <alignment horizontal="center" vertical="center"/>
    </xf>
    <xf numFmtId="0" fontId="6" fillId="2" borderId="1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0" fillId="0" borderId="21" xfId="0" applyBorder="1" applyAlignment="1" applyProtection="1">
      <alignment horizontal="center" vertical="center" wrapText="1"/>
      <protection locked="0"/>
    </xf>
    <xf numFmtId="0" fontId="0" fillId="0" borderId="5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horizontal="left" vertical="top" wrapText="1"/>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0" fontId="7" fillId="2" borderId="17" xfId="0" applyFont="1" applyFill="1" applyBorder="1" applyAlignment="1">
      <alignment horizontal="center" vertical="center" wrapText="1"/>
    </xf>
    <xf numFmtId="0" fontId="14" fillId="5" borderId="0" xfId="0" applyFont="1" applyFill="1" applyAlignment="1">
      <alignment horizontal="center"/>
    </xf>
  </cellXfs>
  <cellStyles count="5">
    <cellStyle name="Millares" xfId="1" builtinId="3"/>
    <cellStyle name="Millares 2" xfId="3" xr:uid="{D16BAAF9-B589-4974-B3A9-7EC06018BF6A}"/>
    <cellStyle name="Millares 2 2" xfId="4" xr:uid="{B636369B-5694-4AE1-AF3D-061A303C79C1}"/>
    <cellStyle name="Normal" xfId="0" builtinId="0"/>
    <cellStyle name="Porcentaje" xfId="2" builtinId="5"/>
  </cellStyles>
  <dxfs count="1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fallas por elemento del sistema</a:t>
            </a:r>
          </a:p>
        </c:rich>
      </c:tx>
      <c:layout>
        <c:manualLayout>
          <c:xMode val="edge"/>
          <c:yMode val="edge"/>
          <c:x val="0.31865056166402933"/>
          <c:y val="5.0686881442085835E-3"/>
        </c:manualLayout>
      </c:layout>
      <c:overlay val="0"/>
    </c:title>
    <c:autoTitleDeleted val="0"/>
    <c:plotArea>
      <c:layout>
        <c:manualLayout>
          <c:layoutTarget val="inner"/>
          <c:xMode val="edge"/>
          <c:yMode val="edge"/>
          <c:x val="3.2660542432195981E-2"/>
          <c:y val="0.11916160867818476"/>
          <c:w val="0.9325020119278653"/>
          <c:h val="0.69894728494768887"/>
        </c:manualLayout>
      </c:layout>
      <c:barChart>
        <c:barDir val="col"/>
        <c:grouping val="clustered"/>
        <c:varyColors val="0"/>
        <c:ser>
          <c:idx val="1"/>
          <c:order val="0"/>
          <c:tx>
            <c:v>Fallas por elemento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CGM'!$C$11:$J$11</c:f>
              <c:strCache>
                <c:ptCount val="8"/>
                <c:pt idx="0">
                  <c:v>Medidor principal</c:v>
                </c:pt>
                <c:pt idx="1">
                  <c:v>Medidor de Respaldo</c:v>
                </c:pt>
                <c:pt idx="2">
                  <c:v>Transformadores de tensión (PT)</c:v>
                </c:pt>
                <c:pt idx="3">
                  <c:v>Transformadores de corriente (CT)</c:v>
                </c:pt>
                <c:pt idx="4">
                  <c:v>Sistema de comunicación</c:v>
                </c:pt>
                <c:pt idx="5">
                  <c:v>Bloque de borneras de prueba </c:v>
                </c:pt>
                <c:pt idx="6">
                  <c:v>Cableado</c:v>
                </c:pt>
                <c:pt idx="7">
                  <c:v>Otros Componentes</c:v>
                </c:pt>
              </c:strCache>
            </c:strRef>
          </c:cat>
          <c:val>
            <c:numRef>
              <c:f>'Informe Anual CGM'!$C$19:$J$19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5A1-42C8-9C0A-328635D07D80}"/>
            </c:ext>
          </c:extLst>
        </c:ser>
        <c:dLbls>
          <c:showLegendKey val="0"/>
          <c:showVal val="0"/>
          <c:showCatName val="0"/>
          <c:showSerName val="0"/>
          <c:showPercent val="0"/>
          <c:showBubbleSize val="0"/>
        </c:dLbls>
        <c:gapWidth val="150"/>
        <c:axId val="121972800"/>
        <c:axId val="177177576"/>
      </c:barChart>
      <c:catAx>
        <c:axId val="121972800"/>
        <c:scaling>
          <c:orientation val="minMax"/>
        </c:scaling>
        <c:delete val="0"/>
        <c:axPos val="b"/>
        <c:numFmt formatCode="General" sourceLinked="0"/>
        <c:majorTickMark val="out"/>
        <c:minorTickMark val="none"/>
        <c:tickLblPos val="nextTo"/>
        <c:txPr>
          <a:bodyPr/>
          <a:lstStyle/>
          <a:p>
            <a:pPr>
              <a:defRPr sz="1050"/>
            </a:pPr>
            <a:endParaRPr lang="es-CO"/>
          </a:p>
        </c:txPr>
        <c:crossAx val="177177576"/>
        <c:crosses val="autoZero"/>
        <c:auto val="1"/>
        <c:lblAlgn val="ctr"/>
        <c:lblOffset val="100"/>
        <c:noMultiLvlLbl val="0"/>
      </c:catAx>
      <c:valAx>
        <c:axId val="177177576"/>
        <c:scaling>
          <c:orientation val="minMax"/>
        </c:scaling>
        <c:delete val="1"/>
        <c:axPos val="l"/>
        <c:numFmt formatCode="General" sourceLinked="1"/>
        <c:majorTickMark val="out"/>
        <c:minorTickMark val="none"/>
        <c:tickLblPos val="nextTo"/>
        <c:crossAx val="12197280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de verificaciones por  tipo</a:t>
            </a:r>
          </a:p>
        </c:rich>
      </c:tx>
      <c:layout>
        <c:manualLayout>
          <c:xMode val="edge"/>
          <c:yMode val="edge"/>
          <c:x val="0.28718840648576732"/>
          <c:y val="1.997617660732557E-2"/>
        </c:manualLayout>
      </c:layout>
      <c:overlay val="0"/>
    </c:title>
    <c:autoTitleDeleted val="0"/>
    <c:plotArea>
      <c:layout>
        <c:manualLayout>
          <c:layoutTarget val="inner"/>
          <c:xMode val="edge"/>
          <c:yMode val="edge"/>
          <c:x val="3.2660542432195981E-2"/>
          <c:y val="0.11916160867818476"/>
          <c:w val="0.9325020119278653"/>
          <c:h val="0.72930713126816216"/>
        </c:manualLayout>
      </c:layout>
      <c:barChart>
        <c:barDir val="col"/>
        <c:grouping val="clustered"/>
        <c:varyColors val="0"/>
        <c:ser>
          <c:idx val="1"/>
          <c:order val="0"/>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CGM'!$C$38:$F$38</c:f>
              <c:strCache>
                <c:ptCount val="4"/>
                <c:pt idx="0">
                  <c:v>Verificaciones iniciales (Externas)</c:v>
                </c:pt>
                <c:pt idx="1">
                  <c:v>Verificaciones iniciales (RF)</c:v>
                </c:pt>
                <c:pt idx="2">
                  <c:v>Verificaciones Extraordinarias</c:v>
                </c:pt>
                <c:pt idx="3">
                  <c:v>Verificaciones Quinquenales</c:v>
                </c:pt>
              </c:strCache>
            </c:strRef>
          </c:cat>
          <c:val>
            <c:numRef>
              <c:f>'Informe Anual CGM'!$C$44:$F$44</c:f>
              <c:numCache>
                <c:formatCode>General</c:formatCode>
                <c:ptCount val="4"/>
                <c:pt idx="0">
                  <c:v>2</c:v>
                </c:pt>
                <c:pt idx="1">
                  <c:v>2</c:v>
                </c:pt>
                <c:pt idx="2">
                  <c:v>0</c:v>
                </c:pt>
                <c:pt idx="3">
                  <c:v>0</c:v>
                </c:pt>
              </c:numCache>
            </c:numRef>
          </c:val>
          <c:extLst>
            <c:ext xmlns:c16="http://schemas.microsoft.com/office/drawing/2014/chart" uri="{C3380CC4-5D6E-409C-BE32-E72D297353CC}">
              <c16:uniqueId val="{00000000-702C-4A75-B130-1FC7CC402A51}"/>
            </c:ext>
          </c:extLst>
        </c:ser>
        <c:dLbls>
          <c:showLegendKey val="0"/>
          <c:showVal val="0"/>
          <c:showCatName val="0"/>
          <c:showSerName val="0"/>
          <c:showPercent val="0"/>
          <c:showBubbleSize val="0"/>
        </c:dLbls>
        <c:gapWidth val="150"/>
        <c:axId val="177182280"/>
        <c:axId val="177177184"/>
      </c:barChart>
      <c:catAx>
        <c:axId val="177182280"/>
        <c:scaling>
          <c:orientation val="minMax"/>
        </c:scaling>
        <c:delete val="0"/>
        <c:axPos val="b"/>
        <c:numFmt formatCode="General" sourceLinked="0"/>
        <c:majorTickMark val="out"/>
        <c:minorTickMark val="none"/>
        <c:tickLblPos val="nextTo"/>
        <c:txPr>
          <a:bodyPr/>
          <a:lstStyle/>
          <a:p>
            <a:pPr>
              <a:defRPr sz="1100"/>
            </a:pPr>
            <a:endParaRPr lang="es-CO"/>
          </a:p>
        </c:txPr>
        <c:crossAx val="177177184"/>
        <c:crosses val="autoZero"/>
        <c:auto val="1"/>
        <c:lblAlgn val="ctr"/>
        <c:lblOffset val="100"/>
        <c:noMultiLvlLbl val="0"/>
      </c:catAx>
      <c:valAx>
        <c:axId val="177177184"/>
        <c:scaling>
          <c:orientation val="minMax"/>
        </c:scaling>
        <c:delete val="1"/>
        <c:axPos val="l"/>
        <c:numFmt formatCode="General" sourceLinked="1"/>
        <c:majorTickMark val="out"/>
        <c:minorTickMark val="none"/>
        <c:tickLblPos val="nextTo"/>
        <c:crossAx val="17718228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6.8918568464730288E-3"/>
          <c:y val="0.24474157495654791"/>
          <c:w val="0.99310828395135931"/>
          <c:h val="0.7531799091001905"/>
        </c:manualLayout>
      </c:layout>
      <c:pie3DChart>
        <c:varyColors val="1"/>
        <c:ser>
          <c:idx val="0"/>
          <c:order val="0"/>
          <c:explosion val="25"/>
          <c:dLbls>
            <c:spPr>
              <a:noFill/>
              <a:ln>
                <a:noFill/>
              </a:ln>
              <a:effectLst/>
            </c:spPr>
            <c:txPr>
              <a:bodyPr/>
              <a:lstStyle/>
              <a:p>
                <a:pPr>
                  <a:defRPr sz="1050"/>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'Informe Anual CGM'!$K$38:$M$38</c:f>
              <c:strCache>
                <c:ptCount val="3"/>
                <c:pt idx="0">
                  <c:v>Tiempo total hh (administrativo)</c:v>
                </c:pt>
                <c:pt idx="1">
                  <c:v>Tiempo total hh (operación)</c:v>
                </c:pt>
                <c:pt idx="2">
                  <c:v>Tiempo total hh (desplazamiento)</c:v>
                </c:pt>
              </c:strCache>
            </c:strRef>
          </c:cat>
          <c:val>
            <c:numRef>
              <c:f>'Informe Anual CGM'!$K$45:$M$45</c:f>
              <c:numCache>
                <c:formatCode>0%</c:formatCode>
                <c:ptCount val="3"/>
                <c:pt idx="0">
                  <c:v>0</c:v>
                </c:pt>
                <c:pt idx="1">
                  <c:v>0</c:v>
                </c:pt>
                <c:pt idx="2">
                  <c:v>0</c:v>
                </c:pt>
              </c:numCache>
            </c:numRef>
          </c:val>
          <c:extLst>
            <c:ext xmlns:c16="http://schemas.microsoft.com/office/drawing/2014/chart" uri="{C3380CC4-5D6E-409C-BE32-E72D297353CC}">
              <c16:uniqueId val="{00000000-4443-43BE-9E4F-06D4A33EFE05}"/>
            </c:ext>
          </c:extLst>
        </c:ser>
        <c:dLbls>
          <c:showLegendKey val="0"/>
          <c:showVal val="0"/>
          <c:showCatName val="0"/>
          <c:showSerName val="0"/>
          <c:showPercent val="1"/>
          <c:showBubbleSize val="0"/>
          <c:showLeaderLines val="1"/>
        </c:dLbls>
      </c:pie3DChart>
    </c:plotArea>
    <c:legend>
      <c:legendPos val="t"/>
      <c:layout>
        <c:manualLayout>
          <c:xMode val="edge"/>
          <c:yMode val="edge"/>
          <c:x val="0.21166114157909249"/>
          <c:y val="4.1981270403298812E-2"/>
          <c:w val="0.62025748337877995"/>
          <c:h val="0.22606016874676227"/>
        </c:manualLayout>
      </c:layout>
      <c:overlay val="0"/>
      <c:txPr>
        <a:bodyPr/>
        <a:lstStyle/>
        <a:p>
          <a:pPr rtl="0">
            <a:defRPr sz="1100"/>
          </a:pPr>
          <a:endParaRPr lang="es-CO"/>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Índice de Crecimiento anual por tipo de frontera</a:t>
            </a:r>
          </a:p>
        </c:rich>
      </c:tx>
      <c:overlay val="0"/>
    </c:title>
    <c:autoTitleDeleted val="0"/>
    <c:plotArea>
      <c:layout/>
      <c:barChart>
        <c:barDir val="col"/>
        <c:grouping val="clustered"/>
        <c:varyColors val="0"/>
        <c:ser>
          <c:idx val="0"/>
          <c:order val="0"/>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CGM'!$B$92:$B$98</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CGM'!$M$92:$M$98</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139-4A4D-BAA7-A255B425CBA3}"/>
            </c:ext>
          </c:extLst>
        </c:ser>
        <c:ser>
          <c:idx val="1"/>
          <c:order val="1"/>
          <c:invertIfNegative val="0"/>
          <c:cat>
            <c:strRef>
              <c:f>'Informe Anual CGM'!$B$92:$B$98</c:f>
              <c:strCache>
                <c:ptCount val="7"/>
                <c:pt idx="0">
                  <c:v>Generación</c:v>
                </c:pt>
                <c:pt idx="1">
                  <c:v>Comercialización entre agentes</c:v>
                </c:pt>
                <c:pt idx="2">
                  <c:v>Comercialización entre agentes y usuarios</c:v>
                </c:pt>
                <c:pt idx="3">
                  <c:v>Enlace Internacional</c:v>
                </c:pt>
                <c:pt idx="4">
                  <c:v>Interconexión internacional</c:v>
                </c:pt>
                <c:pt idx="5">
                  <c:v>Distribución</c:v>
                </c:pt>
                <c:pt idx="6">
                  <c:v>Demanda desconectable</c:v>
                </c:pt>
              </c:strCache>
            </c:strRef>
          </c:cat>
          <c:val>
            <c:numRef>
              <c:f>'Informe Anual CGM'!$N$92:$N$98</c:f>
              <c:numCache>
                <c:formatCode>0.0%</c:formatCode>
                <c:ptCount val="7"/>
              </c:numCache>
            </c:numRef>
          </c:val>
          <c:extLst>
            <c:ext xmlns:c16="http://schemas.microsoft.com/office/drawing/2014/chart" uri="{C3380CC4-5D6E-409C-BE32-E72D297353CC}">
              <c16:uniqueId val="{00000001-C139-4A4D-BAA7-A255B425CBA3}"/>
            </c:ext>
          </c:extLst>
        </c:ser>
        <c:dLbls>
          <c:showLegendKey val="0"/>
          <c:showVal val="0"/>
          <c:showCatName val="0"/>
          <c:showSerName val="0"/>
          <c:showPercent val="0"/>
          <c:showBubbleSize val="0"/>
        </c:dLbls>
        <c:gapWidth val="150"/>
        <c:axId val="177182672"/>
        <c:axId val="177180320"/>
      </c:barChart>
      <c:catAx>
        <c:axId val="177182672"/>
        <c:scaling>
          <c:orientation val="minMax"/>
        </c:scaling>
        <c:delete val="0"/>
        <c:axPos val="b"/>
        <c:numFmt formatCode="General" sourceLinked="0"/>
        <c:majorTickMark val="none"/>
        <c:minorTickMark val="none"/>
        <c:tickLblPos val="nextTo"/>
        <c:txPr>
          <a:bodyPr/>
          <a:lstStyle/>
          <a:p>
            <a:pPr>
              <a:defRPr sz="1100"/>
            </a:pPr>
            <a:endParaRPr lang="es-CO"/>
          </a:p>
        </c:txPr>
        <c:crossAx val="177180320"/>
        <c:crosses val="autoZero"/>
        <c:auto val="1"/>
        <c:lblAlgn val="ctr"/>
        <c:lblOffset val="100"/>
        <c:noMultiLvlLbl val="0"/>
      </c:catAx>
      <c:valAx>
        <c:axId val="177180320"/>
        <c:scaling>
          <c:orientation val="minMax"/>
        </c:scaling>
        <c:delete val="1"/>
        <c:axPos val="l"/>
        <c:numFmt formatCode="0.0%" sourceLinked="1"/>
        <c:majorTickMark val="none"/>
        <c:minorTickMark val="none"/>
        <c:tickLblPos val="nextTo"/>
        <c:crossAx val="17718267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06366129017381E-2"/>
          <c:y val="8.3689041521192983E-2"/>
          <c:w val="0.96998145986238671"/>
          <c:h val="0.84278412370073652"/>
        </c:manualLayout>
      </c:layout>
      <c:barChart>
        <c:barDir val="col"/>
        <c:grouping val="clustered"/>
        <c:varyColors val="0"/>
        <c:ser>
          <c:idx val="0"/>
          <c:order val="0"/>
          <c:tx>
            <c:strRef>
              <c:f>'Informe Anual CGM'!$C$118</c:f>
              <c:strCache>
                <c:ptCount val="1"/>
                <c:pt idx="0">
                  <c:v>% disponibilidad de canales por tiempo</c:v>
                </c:pt>
              </c:strCache>
            </c:strRef>
          </c:tx>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CGM'!$B$120:$B$128</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CGM'!$I$120:$I$128</c:f>
              <c:numCache>
                <c:formatCode>0.0%</c:formatCode>
                <c:ptCount val="9"/>
                <c:pt idx="0">
                  <c:v>0</c:v>
                </c:pt>
                <c:pt idx="1">
                  <c:v>0</c:v>
                </c:pt>
                <c:pt idx="2">
                  <c:v>0</c:v>
                </c:pt>
                <c:pt idx="3">
                  <c:v>0</c:v>
                </c:pt>
                <c:pt idx="4">
                  <c:v>0.99888885971461183</c:v>
                </c:pt>
                <c:pt idx="5">
                  <c:v>0</c:v>
                </c:pt>
                <c:pt idx="6">
                  <c:v>0</c:v>
                </c:pt>
                <c:pt idx="7">
                  <c:v>0</c:v>
                </c:pt>
                <c:pt idx="8">
                  <c:v>0</c:v>
                </c:pt>
              </c:numCache>
            </c:numRef>
          </c:val>
          <c:extLst>
            <c:ext xmlns:c16="http://schemas.microsoft.com/office/drawing/2014/chart" uri="{C3380CC4-5D6E-409C-BE32-E72D297353CC}">
              <c16:uniqueId val="{00000000-BDBC-457C-8789-70BD08D7D26A}"/>
            </c:ext>
          </c:extLst>
        </c:ser>
        <c:ser>
          <c:idx val="1"/>
          <c:order val="1"/>
          <c:tx>
            <c:strRef>
              <c:f>'Informe Anual CGM'!$K$118</c:f>
              <c:strCache>
                <c:ptCount val="1"/>
                <c:pt idx="0">
                  <c:v>% disponibilidad por intentos</c:v>
                </c:pt>
              </c:strCache>
            </c:strRef>
          </c:tx>
          <c:spPr>
            <a:solidFill>
              <a:schemeClr val="accent6">
                <a:lumMod val="75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CGM'!$B$120:$B$128</c:f>
              <c:strCache>
                <c:ptCount val="9"/>
                <c:pt idx="0">
                  <c:v>GPRS</c:v>
                </c:pt>
                <c:pt idx="1">
                  <c:v>3G</c:v>
                </c:pt>
                <c:pt idx="2">
                  <c:v>4G</c:v>
                </c:pt>
                <c:pt idx="3">
                  <c:v>LAN</c:v>
                </c:pt>
                <c:pt idx="4">
                  <c:v>TCP/ETHERNET</c:v>
                </c:pt>
                <c:pt idx="5">
                  <c:v>Fibra óptica</c:v>
                </c:pt>
                <c:pt idx="6">
                  <c:v>Enlace satelital</c:v>
                </c:pt>
                <c:pt idx="7">
                  <c:v>Línea telefónica</c:v>
                </c:pt>
                <c:pt idx="8">
                  <c:v>Otros</c:v>
                </c:pt>
              </c:strCache>
            </c:strRef>
          </c:cat>
          <c:val>
            <c:numRef>
              <c:f>'Informe Anual CGM'!$N$120:$N$128</c:f>
              <c:numCache>
                <c:formatCode>0.0%</c:formatCode>
                <c:ptCount val="9"/>
                <c:pt idx="0">
                  <c:v>0</c:v>
                </c:pt>
                <c:pt idx="1">
                  <c:v>0</c:v>
                </c:pt>
                <c:pt idx="2">
                  <c:v>0</c:v>
                </c:pt>
                <c:pt idx="3">
                  <c:v>0</c:v>
                </c:pt>
                <c:pt idx="4">
                  <c:v>0.57313757476889615</c:v>
                </c:pt>
                <c:pt idx="5">
                  <c:v>0</c:v>
                </c:pt>
                <c:pt idx="6">
                  <c:v>0</c:v>
                </c:pt>
                <c:pt idx="7">
                  <c:v>0</c:v>
                </c:pt>
                <c:pt idx="8">
                  <c:v>0</c:v>
                </c:pt>
              </c:numCache>
            </c:numRef>
          </c:val>
          <c:extLst>
            <c:ext xmlns:c16="http://schemas.microsoft.com/office/drawing/2014/chart" uri="{C3380CC4-5D6E-409C-BE32-E72D297353CC}">
              <c16:uniqueId val="{00000001-BDBC-457C-8789-70BD08D7D26A}"/>
            </c:ext>
          </c:extLst>
        </c:ser>
        <c:dLbls>
          <c:showLegendKey val="0"/>
          <c:showVal val="0"/>
          <c:showCatName val="0"/>
          <c:showSerName val="0"/>
          <c:showPercent val="0"/>
          <c:showBubbleSize val="0"/>
        </c:dLbls>
        <c:gapWidth val="150"/>
        <c:axId val="177183456"/>
        <c:axId val="177179144"/>
      </c:barChart>
      <c:catAx>
        <c:axId val="177183456"/>
        <c:scaling>
          <c:orientation val="minMax"/>
        </c:scaling>
        <c:delete val="0"/>
        <c:axPos val="b"/>
        <c:numFmt formatCode="General" sourceLinked="0"/>
        <c:majorTickMark val="out"/>
        <c:minorTickMark val="none"/>
        <c:tickLblPos val="nextTo"/>
        <c:txPr>
          <a:bodyPr/>
          <a:lstStyle/>
          <a:p>
            <a:pPr>
              <a:defRPr sz="1100"/>
            </a:pPr>
            <a:endParaRPr lang="es-CO"/>
          </a:p>
        </c:txPr>
        <c:crossAx val="177179144"/>
        <c:crosses val="autoZero"/>
        <c:auto val="1"/>
        <c:lblAlgn val="ctr"/>
        <c:lblOffset val="100"/>
        <c:noMultiLvlLbl val="0"/>
      </c:catAx>
      <c:valAx>
        <c:axId val="177179144"/>
        <c:scaling>
          <c:orientation val="minMax"/>
        </c:scaling>
        <c:delete val="1"/>
        <c:axPos val="l"/>
        <c:numFmt formatCode="0.0%" sourceLinked="1"/>
        <c:majorTickMark val="out"/>
        <c:minorTickMark val="none"/>
        <c:tickLblPos val="nextTo"/>
        <c:crossAx val="177183456"/>
        <c:crosses val="autoZero"/>
        <c:crossBetween val="between"/>
      </c:valAx>
    </c:plotArea>
    <c:legend>
      <c:legendPos val="r"/>
      <c:layout>
        <c:manualLayout>
          <c:xMode val="edge"/>
          <c:yMode val="edge"/>
          <c:x val="0.18307834461395567"/>
          <c:y val="3.6468898628404481E-2"/>
          <c:w val="0.59536640934522389"/>
          <c:h val="9.4051959109272429E-2"/>
        </c:manualLayout>
      </c:layout>
      <c:overlay val="0"/>
      <c:txPr>
        <a:bodyPr/>
        <a:lstStyle/>
        <a:p>
          <a:pPr>
            <a:defRPr sz="1200"/>
          </a:pPr>
          <a:endParaRPr lang="es-CO"/>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06359781950333E-2"/>
          <c:y val="4.2724364845891045E-2"/>
          <c:w val="0.95956965475469413"/>
          <c:h val="0.85997418188346253"/>
        </c:manualLayout>
      </c:layout>
      <c:barChart>
        <c:barDir val="col"/>
        <c:grouping val="clustered"/>
        <c:varyColors val="0"/>
        <c:ser>
          <c:idx val="1"/>
          <c:order val="1"/>
          <c:tx>
            <c:strRef>
              <c:f>'Informe Anual CGM'!$M$171</c:f>
              <c:strCache>
                <c:ptCount val="1"/>
                <c:pt idx="0">
                  <c:v>% Aceptación de registros en crítica 
(confirmación de lecturas)</c:v>
                </c:pt>
              </c:strCache>
            </c:strRef>
          </c:tx>
          <c:spPr>
            <a:solidFill>
              <a:srgbClr val="FFC000"/>
            </a:solidFill>
          </c:spPr>
          <c:invertIfNegative val="0"/>
          <c:dLbls>
            <c:spPr>
              <a:noFill/>
              <a:ln>
                <a:noFill/>
              </a:ln>
              <a:effectLst/>
            </c:spPr>
            <c:txPr>
              <a:bodyPr rot="-5400000" vert="horz" anchor="ctr" anchorCtr="0"/>
              <a:lstStyle/>
              <a:p>
                <a:pPr>
                  <a:defRPr sz="1050"/>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'Informe Anual CGM'!$B$172:$B$183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'Informe Anual CGM'!$M$172:$M$183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987-4B66-BF4C-DABAC36FEC0E}"/>
            </c:ext>
          </c:extLst>
        </c:ser>
        <c:dLbls>
          <c:showLegendKey val="0"/>
          <c:showVal val="0"/>
          <c:showCatName val="0"/>
          <c:showSerName val="0"/>
          <c:showPercent val="0"/>
          <c:showBubbleSize val="0"/>
        </c:dLbls>
        <c:gapWidth val="150"/>
        <c:axId val="177176400"/>
        <c:axId val="177176792"/>
      </c:barChart>
      <c:scatterChart>
        <c:scatterStyle val="lineMarker"/>
        <c:varyColors val="0"/>
        <c:ser>
          <c:idx val="0"/>
          <c:order val="0"/>
          <c:tx>
            <c:strRef>
              <c:f>'Informe Anual CGM'!$I$171</c:f>
              <c:strCache>
                <c:ptCount val="1"/>
                <c:pt idx="0">
                  <c:v>% Lecturas en crítica</c:v>
                </c:pt>
              </c:strCache>
            </c:strRef>
          </c:tx>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'Informe Anual CGM'!$B$172:$B$183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xVal>
          <c:yVal>
            <c:numRef>
              <c:f>'Informe Anual CGM'!$I$172:$I$183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E987-4B66-BF4C-DABAC36FEC0E}"/>
            </c:ext>
          </c:extLst>
        </c:ser>
        <c:dLbls>
          <c:showLegendKey val="0"/>
          <c:showVal val="0"/>
          <c:showCatName val="0"/>
          <c:showSerName val="0"/>
          <c:showPercent val="0"/>
          <c:showBubbleSize val="0"/>
        </c:dLbls>
        <c:axId val="177176400"/>
        <c:axId val="177176792"/>
      </c:scatterChart>
      <c:catAx>
        <c:axId val="177176400"/>
        <c:scaling>
          <c:orientation val="minMax"/>
        </c:scaling>
        <c:delete val="0"/>
        <c:axPos val="b"/>
        <c:numFmt formatCode="General" sourceLinked="0"/>
        <c:majorTickMark val="out"/>
        <c:minorTickMark val="none"/>
        <c:tickLblPos val="nextTo"/>
        <c:txPr>
          <a:bodyPr/>
          <a:lstStyle/>
          <a:p>
            <a:pPr>
              <a:defRPr sz="1050"/>
            </a:pPr>
            <a:endParaRPr lang="es-CO"/>
          </a:p>
        </c:txPr>
        <c:crossAx val="177176792"/>
        <c:crosses val="autoZero"/>
        <c:auto val="1"/>
        <c:lblAlgn val="ctr"/>
        <c:lblOffset val="100"/>
        <c:noMultiLvlLbl val="0"/>
      </c:catAx>
      <c:valAx>
        <c:axId val="177176792"/>
        <c:scaling>
          <c:orientation val="minMax"/>
        </c:scaling>
        <c:delete val="1"/>
        <c:axPos val="l"/>
        <c:numFmt formatCode="0.00%" sourceLinked="1"/>
        <c:majorTickMark val="out"/>
        <c:minorTickMark val="none"/>
        <c:tickLblPos val="nextTo"/>
        <c:crossAx val="177176400"/>
        <c:crosses val="autoZero"/>
        <c:crossBetween val="between"/>
      </c:valAx>
    </c:plotArea>
    <c:legend>
      <c:legendPos val="r"/>
      <c:layout>
        <c:manualLayout>
          <c:xMode val="edge"/>
          <c:yMode val="edge"/>
          <c:x val="2.9458474923566645E-5"/>
          <c:y val="2.1995249246359863E-3"/>
          <c:w val="0.99997054152507647"/>
          <c:h val="0.16940041190128066"/>
        </c:manualLayout>
      </c:layout>
      <c:overlay val="0"/>
      <c:txPr>
        <a:bodyPr/>
        <a:lstStyle/>
        <a:p>
          <a:pPr>
            <a:defRPr sz="1100"/>
          </a:pPr>
          <a:endParaRPr lang="es-CO"/>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1.9334591119762084E-2"/>
          <c:y val="0.13096706957693816"/>
          <c:w val="0.9613308177604758"/>
          <c:h val="0.77253464652236636"/>
        </c:manualLayout>
      </c:layout>
      <c:barChart>
        <c:barDir val="col"/>
        <c:grouping val="clustered"/>
        <c:varyColors val="0"/>
        <c:ser>
          <c:idx val="1"/>
          <c:order val="0"/>
          <c:tx>
            <c:v>Mantenimientos por tipo de punto de Medición - Acumulado Año</c:v>
          </c:tx>
          <c:spPr>
            <a:solidFill>
              <a:schemeClr val="tx2">
                <a:lumMod val="60000"/>
                <a:lumOff val="40000"/>
              </a:schemeClr>
            </a:solidFill>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'Informe Anual CGM'!$G$268:$G$272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D65-4E5F-8ED2-C7C32A9B7468}"/>
            </c:ext>
          </c:extLst>
        </c:ser>
        <c:dLbls>
          <c:showLegendKey val="0"/>
          <c:showVal val="0"/>
          <c:showCatName val="0"/>
          <c:showSerName val="0"/>
          <c:showPercent val="0"/>
          <c:showBubbleSize val="0"/>
        </c:dLbls>
        <c:gapWidth val="150"/>
        <c:axId val="177351144"/>
        <c:axId val="177354672"/>
      </c:barChart>
      <c:catAx>
        <c:axId val="177351144"/>
        <c:scaling>
          <c:orientation val="minMax"/>
        </c:scaling>
        <c:delete val="0"/>
        <c:axPos val="b"/>
        <c:majorTickMark val="out"/>
        <c:minorTickMark val="none"/>
        <c:tickLblPos val="nextTo"/>
        <c:txPr>
          <a:bodyPr/>
          <a:lstStyle/>
          <a:p>
            <a:pPr>
              <a:defRPr sz="1200"/>
            </a:pPr>
            <a:endParaRPr lang="es-CO"/>
          </a:p>
        </c:txPr>
        <c:crossAx val="177354672"/>
        <c:crosses val="autoZero"/>
        <c:auto val="1"/>
        <c:lblAlgn val="ctr"/>
        <c:lblOffset val="100"/>
        <c:noMultiLvlLbl val="0"/>
      </c:catAx>
      <c:valAx>
        <c:axId val="177354672"/>
        <c:scaling>
          <c:orientation val="minMax"/>
        </c:scaling>
        <c:delete val="1"/>
        <c:axPos val="l"/>
        <c:numFmt formatCode="General" sourceLinked="1"/>
        <c:majorTickMark val="out"/>
        <c:minorTickMark val="none"/>
        <c:tickLblPos val="nextTo"/>
        <c:crossAx val="17735114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251733</xdr:colOff>
      <xdr:row>21</xdr:row>
      <xdr:rowOff>35720</xdr:rowOff>
    </xdr:from>
    <xdr:to>
      <xdr:col>13</xdr:col>
      <xdr:colOff>1020536</xdr:colOff>
      <xdr:row>34</xdr:row>
      <xdr:rowOff>103044</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127000</xdr:colOff>
      <xdr:row>46</xdr:row>
      <xdr:rowOff>3971</xdr:rowOff>
    </xdr:from>
    <xdr:to>
      <xdr:col>11</xdr:col>
      <xdr:colOff>63500</xdr:colOff>
      <xdr:row>59</xdr:row>
      <xdr:rowOff>79375</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27213</xdr:colOff>
      <xdr:row>46</xdr:row>
      <xdr:rowOff>70304</xdr:rowOff>
    </xdr:from>
    <xdr:to>
      <xdr:col>13</xdr:col>
      <xdr:colOff>1043213</xdr:colOff>
      <xdr:row>59</xdr:row>
      <xdr:rowOff>178027</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557893</xdr:colOff>
      <xdr:row>100</xdr:row>
      <xdr:rowOff>244930</xdr:rowOff>
    </xdr:from>
    <xdr:to>
      <xdr:col>13</xdr:col>
      <xdr:colOff>738188</xdr:colOff>
      <xdr:row>113</xdr:row>
      <xdr:rowOff>130969</xdr:rowOff>
    </xdr:to>
    <xdr:graphicFrame macro="">
      <xdr:nvGraphicFramePr>
        <xdr:cNvPr id="13" name="12 Gráfico">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149678</xdr:colOff>
      <xdr:row>129</xdr:row>
      <xdr:rowOff>312964</xdr:rowOff>
    </xdr:from>
    <xdr:to>
      <xdr:col>13</xdr:col>
      <xdr:colOff>1102178</xdr:colOff>
      <xdr:row>143</xdr:row>
      <xdr:rowOff>68036</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272143</xdr:colOff>
      <xdr:row>185</xdr:row>
      <xdr:rowOff>118381</xdr:rowOff>
    </xdr:from>
    <xdr:to>
      <xdr:col>13</xdr:col>
      <xdr:colOff>1156607</xdr:colOff>
      <xdr:row>198</xdr:row>
      <xdr:rowOff>108858</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421821</xdr:colOff>
      <xdr:row>274</xdr:row>
      <xdr:rowOff>23130</xdr:rowOff>
    </xdr:from>
    <xdr:to>
      <xdr:col>13</xdr:col>
      <xdr:colOff>503464</xdr:colOff>
      <xdr:row>285</xdr:row>
      <xdr:rowOff>122465</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18"/>
  <sheetViews>
    <sheetView showGridLines="0" tabSelected="1" zoomScale="55" zoomScaleNormal="55" zoomScalePageLayoutView="60" workbookViewId="0">
      <selection activeCell="B186" sqref="B186:G199"/>
    </sheetView>
  </sheetViews>
  <sheetFormatPr baseColWidth="10" defaultRowHeight="14.5" x14ac:dyDescent="0.35"/>
  <cols>
    <col min="1" max="1" width="2.54296875" style="2" customWidth="1"/>
    <col min="2" max="2" width="25.26953125" style="2" customWidth="1"/>
    <col min="3" max="3" width="23" style="2" customWidth="1"/>
    <col min="4" max="4" width="20.7265625" style="2" customWidth="1"/>
    <col min="5" max="5" width="24" style="2" customWidth="1"/>
    <col min="6" max="6" width="23.26953125" style="2" customWidth="1"/>
    <col min="7" max="7" width="21.7265625" style="2" customWidth="1"/>
    <col min="8" max="10" width="25.7265625" style="2" customWidth="1"/>
    <col min="11" max="11" width="24.26953125" style="2" customWidth="1"/>
    <col min="12" max="12" width="24" style="2" customWidth="1"/>
    <col min="13" max="13" width="21.7265625" style="2" customWidth="1"/>
    <col min="14" max="14" width="20" style="2" customWidth="1"/>
    <col min="15" max="15" width="2.54296875" style="2" customWidth="1"/>
  </cols>
  <sheetData>
    <row r="1" spans="1:15" ht="9" customHeight="1" x14ac:dyDescent="0.35">
      <c r="A1" s="3"/>
      <c r="B1" s="6"/>
      <c r="C1" s="6"/>
      <c r="D1" s="6"/>
      <c r="E1" s="6"/>
      <c r="F1" s="6"/>
      <c r="G1" s="6"/>
      <c r="H1" s="6"/>
      <c r="I1" s="6"/>
      <c r="J1" s="6"/>
      <c r="K1" s="6"/>
      <c r="L1" s="6"/>
      <c r="M1" s="6"/>
      <c r="N1" s="6"/>
      <c r="O1" s="7"/>
    </row>
    <row r="2" spans="1:15" ht="15" customHeight="1" x14ac:dyDescent="0.35">
      <c r="A2" s="4"/>
      <c r="B2" s="311" t="s">
        <v>121</v>
      </c>
      <c r="C2" s="312"/>
      <c r="D2" s="312"/>
      <c r="E2" s="312"/>
      <c r="F2" s="312"/>
      <c r="G2" s="312"/>
      <c r="H2" s="312"/>
      <c r="I2" s="312"/>
      <c r="J2" s="312"/>
      <c r="K2" s="313"/>
      <c r="L2" s="299" t="s">
        <v>26</v>
      </c>
      <c r="M2" s="300"/>
      <c r="N2" s="301"/>
      <c r="O2" s="8"/>
    </row>
    <row r="3" spans="1:15" ht="35.25" customHeight="1" x14ac:dyDescent="0.35">
      <c r="A3" s="4"/>
      <c r="B3" s="314"/>
      <c r="C3" s="315"/>
      <c r="D3" s="315"/>
      <c r="E3" s="315"/>
      <c r="F3" s="315"/>
      <c r="G3" s="315"/>
      <c r="H3" s="315"/>
      <c r="I3" s="315"/>
      <c r="J3" s="315"/>
      <c r="K3" s="316"/>
      <c r="L3" s="302"/>
      <c r="M3" s="303"/>
      <c r="N3" s="304"/>
      <c r="O3" s="8"/>
    </row>
    <row r="4" spans="1:15" x14ac:dyDescent="0.35">
      <c r="A4" s="4"/>
      <c r="O4" s="8"/>
    </row>
    <row r="5" spans="1:15" ht="12.75" customHeight="1" x14ac:dyDescent="0.35">
      <c r="A5" s="4"/>
      <c r="B5" s="12" t="s">
        <v>19</v>
      </c>
      <c r="C5" s="13"/>
      <c r="D5" s="13"/>
      <c r="E5" s="13"/>
      <c r="F5" s="12" t="s">
        <v>20</v>
      </c>
      <c r="G5" s="13"/>
      <c r="H5" s="13"/>
      <c r="I5" s="13"/>
      <c r="J5" s="13"/>
      <c r="K5" s="11"/>
      <c r="L5" s="14" t="s">
        <v>21</v>
      </c>
      <c r="M5" s="13"/>
      <c r="N5" s="11"/>
      <c r="O5" s="8"/>
    </row>
    <row r="6" spans="1:15" ht="28.5" customHeight="1" x14ac:dyDescent="0.35">
      <c r="A6" s="4"/>
      <c r="B6" s="317" t="s">
        <v>381</v>
      </c>
      <c r="C6" s="318"/>
      <c r="D6" s="318"/>
      <c r="E6" s="319"/>
      <c r="F6" s="317" t="s">
        <v>255</v>
      </c>
      <c r="G6" s="318"/>
      <c r="H6" s="318"/>
      <c r="I6" s="318"/>
      <c r="J6" s="318"/>
      <c r="K6" s="319"/>
      <c r="L6" s="305">
        <v>2023</v>
      </c>
      <c r="M6" s="306"/>
      <c r="N6" s="307"/>
      <c r="O6" s="8"/>
    </row>
    <row r="7" spans="1:15" ht="12.75" customHeight="1" x14ac:dyDescent="0.35">
      <c r="A7" s="4"/>
      <c r="B7" s="12" t="s">
        <v>52</v>
      </c>
      <c r="C7" s="13"/>
      <c r="D7" s="13"/>
      <c r="E7" s="13"/>
      <c r="F7" s="19" t="s">
        <v>53</v>
      </c>
      <c r="G7"/>
      <c r="H7"/>
      <c r="I7"/>
      <c r="J7"/>
      <c r="K7" s="16"/>
      <c r="L7" s="14" t="s">
        <v>22</v>
      </c>
      <c r="M7" s="13"/>
      <c r="N7" s="11"/>
      <c r="O7" s="8"/>
    </row>
    <row r="8" spans="1:15" ht="28.5" customHeight="1" x14ac:dyDescent="0.35">
      <c r="A8" s="4"/>
      <c r="B8" s="317" t="s">
        <v>382</v>
      </c>
      <c r="C8" s="318"/>
      <c r="D8" s="318"/>
      <c r="E8" s="319"/>
      <c r="F8" s="317" t="s">
        <v>258</v>
      </c>
      <c r="G8" s="318"/>
      <c r="H8" s="318"/>
      <c r="I8" s="318"/>
      <c r="J8" s="318"/>
      <c r="K8" s="319"/>
      <c r="L8" s="308" t="s">
        <v>367</v>
      </c>
      <c r="M8" s="309"/>
      <c r="N8" s="310"/>
      <c r="O8" s="8"/>
    </row>
    <row r="9" spans="1:15" ht="15" thickBot="1" x14ac:dyDescent="0.4">
      <c r="A9" s="4"/>
      <c r="O9" s="8"/>
    </row>
    <row r="10" spans="1:15" ht="30.75" customHeight="1" thickBot="1" x14ac:dyDescent="0.4">
      <c r="A10" s="4"/>
      <c r="B10" s="275" t="s">
        <v>80</v>
      </c>
      <c r="C10" s="276"/>
      <c r="D10" s="276"/>
      <c r="E10" s="276"/>
      <c r="F10" s="276"/>
      <c r="G10" s="276"/>
      <c r="H10" s="276"/>
      <c r="I10" s="276"/>
      <c r="J10" s="276"/>
      <c r="K10" s="276"/>
      <c r="L10" s="276"/>
      <c r="M10" s="276"/>
      <c r="N10" s="277"/>
      <c r="O10" s="8"/>
    </row>
    <row r="11" spans="1:15" ht="29" x14ac:dyDescent="0.35">
      <c r="A11" s="4"/>
      <c r="B11" s="39" t="s">
        <v>27</v>
      </c>
      <c r="C11" s="38" t="s">
        <v>29</v>
      </c>
      <c r="D11" s="24" t="s">
        <v>30</v>
      </c>
      <c r="E11" s="24" t="s">
        <v>9</v>
      </c>
      <c r="F11" s="24" t="s">
        <v>10</v>
      </c>
      <c r="G11" s="24" t="s">
        <v>0</v>
      </c>
      <c r="H11" s="38" t="s">
        <v>11</v>
      </c>
      <c r="I11" s="38" t="s">
        <v>7</v>
      </c>
      <c r="J11" s="38" t="s">
        <v>203</v>
      </c>
      <c r="K11" s="217" t="s">
        <v>13</v>
      </c>
      <c r="L11" s="217"/>
      <c r="M11" s="217" t="s">
        <v>25</v>
      </c>
      <c r="N11" s="218"/>
      <c r="O11" s="8"/>
    </row>
    <row r="12" spans="1:15" s="52" customFormat="1" ht="30.75" customHeight="1" x14ac:dyDescent="0.35">
      <c r="A12" s="50"/>
      <c r="B12" s="55" t="s">
        <v>5</v>
      </c>
      <c r="C12" s="108"/>
      <c r="D12" s="108"/>
      <c r="E12" s="108"/>
      <c r="F12" s="108"/>
      <c r="G12" s="108"/>
      <c r="H12" s="108"/>
      <c r="I12" s="108"/>
      <c r="J12" s="109"/>
      <c r="K12" s="271">
        <f t="shared" ref="K12:K18" si="0">SUM(C12:J12)</f>
        <v>0</v>
      </c>
      <c r="L12" s="271"/>
      <c r="M12" s="278">
        <f t="shared" ref="M12:M19" si="1">+IFERROR(K12/$K$19,0)</f>
        <v>0</v>
      </c>
      <c r="N12" s="279"/>
      <c r="O12" s="51"/>
    </row>
    <row r="13" spans="1:15" s="52" customFormat="1" ht="30.75" customHeight="1" x14ac:dyDescent="0.35">
      <c r="A13" s="50"/>
      <c r="B13" s="56" t="s">
        <v>12</v>
      </c>
      <c r="C13" s="109"/>
      <c r="D13" s="109"/>
      <c r="E13" s="109"/>
      <c r="F13" s="109"/>
      <c r="G13" s="109"/>
      <c r="H13" s="109"/>
      <c r="I13" s="109"/>
      <c r="J13" s="109"/>
      <c r="K13" s="271">
        <f t="shared" si="0"/>
        <v>0</v>
      </c>
      <c r="L13" s="271"/>
      <c r="M13" s="278">
        <f t="shared" si="1"/>
        <v>0</v>
      </c>
      <c r="N13" s="279"/>
      <c r="O13" s="51"/>
    </row>
    <row r="14" spans="1:15" s="52" customFormat="1" ht="30.75" customHeight="1" x14ac:dyDescent="0.35">
      <c r="A14" s="50"/>
      <c r="B14" s="56" t="s">
        <v>14</v>
      </c>
      <c r="C14" s="109"/>
      <c r="D14" s="109"/>
      <c r="E14" s="109"/>
      <c r="F14" s="109"/>
      <c r="G14" s="57" t="s">
        <v>16</v>
      </c>
      <c r="H14" s="57" t="s">
        <v>16</v>
      </c>
      <c r="I14" s="57" t="s">
        <v>16</v>
      </c>
      <c r="J14" s="57" t="s">
        <v>16</v>
      </c>
      <c r="K14" s="271">
        <f t="shared" si="0"/>
        <v>0</v>
      </c>
      <c r="L14" s="271"/>
      <c r="M14" s="278">
        <f t="shared" si="1"/>
        <v>0</v>
      </c>
      <c r="N14" s="279"/>
      <c r="O14" s="51"/>
    </row>
    <row r="15" spans="1:15" s="52" customFormat="1" ht="30.75" customHeight="1" x14ac:dyDescent="0.35">
      <c r="A15" s="50"/>
      <c r="B15" s="56" t="s">
        <v>15</v>
      </c>
      <c r="C15" s="109"/>
      <c r="D15" s="109"/>
      <c r="E15" s="109"/>
      <c r="F15" s="109"/>
      <c r="G15" s="109"/>
      <c r="H15" s="109"/>
      <c r="I15" s="109"/>
      <c r="J15" s="109"/>
      <c r="K15" s="271">
        <f t="shared" si="0"/>
        <v>0</v>
      </c>
      <c r="L15" s="271"/>
      <c r="M15" s="278">
        <f t="shared" si="1"/>
        <v>0</v>
      </c>
      <c r="N15" s="279"/>
      <c r="O15" s="51"/>
    </row>
    <row r="16" spans="1:15" s="52" customFormat="1" ht="30.75" customHeight="1" x14ac:dyDescent="0.35">
      <c r="A16" s="50"/>
      <c r="B16" s="56" t="s">
        <v>17</v>
      </c>
      <c r="C16" s="109"/>
      <c r="D16" s="109"/>
      <c r="E16" s="109"/>
      <c r="F16" s="109"/>
      <c r="G16" s="109"/>
      <c r="H16" s="109"/>
      <c r="I16" s="109"/>
      <c r="J16" s="109"/>
      <c r="K16" s="271">
        <f t="shared" si="0"/>
        <v>0</v>
      </c>
      <c r="L16" s="271"/>
      <c r="M16" s="278">
        <f t="shared" si="1"/>
        <v>0</v>
      </c>
      <c r="N16" s="279"/>
      <c r="O16" s="51"/>
    </row>
    <row r="17" spans="1:15" s="52" customFormat="1" ht="30.75" customHeight="1" x14ac:dyDescent="0.35">
      <c r="A17" s="50"/>
      <c r="B17" s="56" t="s">
        <v>18</v>
      </c>
      <c r="C17" s="109"/>
      <c r="D17" s="109"/>
      <c r="E17" s="109"/>
      <c r="F17" s="109"/>
      <c r="G17" s="109"/>
      <c r="H17" s="109"/>
      <c r="I17" s="109"/>
      <c r="J17" s="109"/>
      <c r="K17" s="271">
        <f t="shared" si="0"/>
        <v>0</v>
      </c>
      <c r="L17" s="271"/>
      <c r="M17" s="278">
        <f t="shared" si="1"/>
        <v>0</v>
      </c>
      <c r="N17" s="279"/>
      <c r="O17" s="51"/>
    </row>
    <row r="18" spans="1:15" s="52" customFormat="1" ht="30.75" customHeight="1" x14ac:dyDescent="0.35">
      <c r="A18" s="50"/>
      <c r="B18" s="56" t="s">
        <v>204</v>
      </c>
      <c r="C18" s="109"/>
      <c r="D18" s="109"/>
      <c r="E18" s="109"/>
      <c r="F18" s="109"/>
      <c r="G18" s="109"/>
      <c r="H18" s="109"/>
      <c r="I18" s="109"/>
      <c r="J18" s="109"/>
      <c r="K18" s="271">
        <f t="shared" si="0"/>
        <v>0</v>
      </c>
      <c r="L18" s="271"/>
      <c r="M18" s="278">
        <f t="shared" si="1"/>
        <v>0</v>
      </c>
      <c r="N18" s="279"/>
      <c r="O18" s="51"/>
    </row>
    <row r="19" spans="1:15" s="52" customFormat="1" ht="30.75" customHeight="1" x14ac:dyDescent="0.35">
      <c r="A19" s="50"/>
      <c r="B19" s="40" t="s">
        <v>13</v>
      </c>
      <c r="C19" s="58">
        <f>+SUM(C12:C18)</f>
        <v>0</v>
      </c>
      <c r="D19" s="58">
        <f t="shared" ref="D19:J19" si="2">+SUM(D12:D18)</f>
        <v>0</v>
      </c>
      <c r="E19" s="58">
        <f t="shared" si="2"/>
        <v>0</v>
      </c>
      <c r="F19" s="58">
        <f t="shared" si="2"/>
        <v>0</v>
      </c>
      <c r="G19" s="58">
        <f t="shared" si="2"/>
        <v>0</v>
      </c>
      <c r="H19" s="58">
        <f t="shared" si="2"/>
        <v>0</v>
      </c>
      <c r="I19" s="58">
        <f t="shared" si="2"/>
        <v>0</v>
      </c>
      <c r="J19" s="58">
        <f t="shared" si="2"/>
        <v>0</v>
      </c>
      <c r="K19" s="271">
        <f>+SUM(K12:L18)</f>
        <v>0</v>
      </c>
      <c r="L19" s="271"/>
      <c r="M19" s="278">
        <f t="shared" si="1"/>
        <v>0</v>
      </c>
      <c r="N19" s="279"/>
      <c r="O19" s="51"/>
    </row>
    <row r="20" spans="1:15" s="52" customFormat="1" ht="50.25" customHeight="1" thickBot="1" x14ac:dyDescent="0.4">
      <c r="A20" s="50"/>
      <c r="B20" s="25" t="s">
        <v>24</v>
      </c>
      <c r="C20" s="46">
        <f>+IFERROR(C19/$K$19,0)</f>
        <v>0</v>
      </c>
      <c r="D20" s="46">
        <f t="shared" ref="D20:J20" si="3">+IFERROR(D19/$K$19,0)</f>
        <v>0</v>
      </c>
      <c r="E20" s="46">
        <f t="shared" si="3"/>
        <v>0</v>
      </c>
      <c r="F20" s="46">
        <f t="shared" si="3"/>
        <v>0</v>
      </c>
      <c r="G20" s="46">
        <f t="shared" si="3"/>
        <v>0</v>
      </c>
      <c r="H20" s="46">
        <f t="shared" si="3"/>
        <v>0</v>
      </c>
      <c r="I20" s="46">
        <f t="shared" si="3"/>
        <v>0</v>
      </c>
      <c r="J20" s="46">
        <f t="shared" si="3"/>
        <v>0</v>
      </c>
      <c r="K20" s="272" t="s">
        <v>171</v>
      </c>
      <c r="L20" s="273"/>
      <c r="M20" s="273"/>
      <c r="N20" s="274"/>
      <c r="O20" s="51"/>
    </row>
    <row r="21" spans="1:15" ht="25.5" customHeight="1" x14ac:dyDescent="0.35">
      <c r="A21" s="4"/>
      <c r="B21" s="26" t="s">
        <v>23</v>
      </c>
      <c r="C21" s="1"/>
      <c r="D21" s="1"/>
      <c r="E21" s="1"/>
      <c r="F21" s="1"/>
      <c r="G21" s="1"/>
      <c r="H21" s="27" t="s">
        <v>54</v>
      </c>
      <c r="I21" s="28"/>
      <c r="J21" s="1"/>
      <c r="K21" s="1"/>
      <c r="L21" s="1"/>
      <c r="M21" s="1"/>
      <c r="N21" s="29"/>
      <c r="O21" s="8"/>
    </row>
    <row r="22" spans="1:15" ht="25.5" customHeight="1" x14ac:dyDescent="0.35">
      <c r="A22" s="4"/>
      <c r="B22" s="283" t="s">
        <v>259</v>
      </c>
      <c r="C22" s="284"/>
      <c r="D22" s="284"/>
      <c r="E22" s="284"/>
      <c r="F22" s="284"/>
      <c r="G22" s="285"/>
      <c r="H22" s="15"/>
      <c r="I22"/>
      <c r="J22"/>
      <c r="K22"/>
      <c r="L22"/>
      <c r="M22"/>
      <c r="N22" s="30"/>
      <c r="O22" s="8"/>
    </row>
    <row r="23" spans="1:15" ht="25.5" customHeight="1" x14ac:dyDescent="0.35">
      <c r="A23" s="4"/>
      <c r="B23" s="283"/>
      <c r="C23" s="284"/>
      <c r="D23" s="284"/>
      <c r="E23" s="284"/>
      <c r="F23" s="284"/>
      <c r="G23" s="285"/>
      <c r="H23" s="15"/>
      <c r="I23"/>
      <c r="J23"/>
      <c r="K23"/>
      <c r="L23"/>
      <c r="M23"/>
      <c r="N23" s="30"/>
      <c r="O23" s="8"/>
    </row>
    <row r="24" spans="1:15" ht="25.5" customHeight="1" x14ac:dyDescent="0.35">
      <c r="A24" s="4"/>
      <c r="B24" s="283"/>
      <c r="C24" s="284"/>
      <c r="D24" s="284"/>
      <c r="E24" s="284"/>
      <c r="F24" s="284"/>
      <c r="G24" s="285"/>
      <c r="H24" s="15"/>
      <c r="I24"/>
      <c r="J24"/>
      <c r="K24"/>
      <c r="L24"/>
      <c r="M24"/>
      <c r="N24" s="30"/>
      <c r="O24" s="8"/>
    </row>
    <row r="25" spans="1:15" ht="25.5" customHeight="1" x14ac:dyDescent="0.35">
      <c r="A25" s="4"/>
      <c r="B25" s="283"/>
      <c r="C25" s="284"/>
      <c r="D25" s="284"/>
      <c r="E25" s="284"/>
      <c r="F25" s="284"/>
      <c r="G25" s="285"/>
      <c r="H25" s="15"/>
      <c r="I25"/>
      <c r="J25"/>
      <c r="K25"/>
      <c r="L25"/>
      <c r="M25"/>
      <c r="N25" s="30"/>
      <c r="O25" s="8"/>
    </row>
    <row r="26" spans="1:15" ht="25.5" customHeight="1" x14ac:dyDescent="0.35">
      <c r="A26" s="4"/>
      <c r="B26" s="283"/>
      <c r="C26" s="284"/>
      <c r="D26" s="284"/>
      <c r="E26" s="284"/>
      <c r="F26" s="284"/>
      <c r="G26" s="285"/>
      <c r="H26" s="15"/>
      <c r="I26"/>
      <c r="J26"/>
      <c r="K26"/>
      <c r="L26"/>
      <c r="M26"/>
      <c r="N26" s="30"/>
      <c r="O26" s="8"/>
    </row>
    <row r="27" spans="1:15" ht="25.5" customHeight="1" x14ac:dyDescent="0.35">
      <c r="A27" s="4"/>
      <c r="B27" s="283"/>
      <c r="C27" s="284"/>
      <c r="D27" s="284"/>
      <c r="E27" s="284"/>
      <c r="F27" s="284"/>
      <c r="G27" s="285"/>
      <c r="H27" s="15"/>
      <c r="I27"/>
      <c r="J27"/>
      <c r="K27"/>
      <c r="L27"/>
      <c r="M27"/>
      <c r="N27" s="30"/>
      <c r="O27" s="8"/>
    </row>
    <row r="28" spans="1:15" ht="25.5" customHeight="1" x14ac:dyDescent="0.35">
      <c r="A28" s="4"/>
      <c r="B28" s="283"/>
      <c r="C28" s="284"/>
      <c r="D28" s="284"/>
      <c r="E28" s="284"/>
      <c r="F28" s="284"/>
      <c r="G28" s="285"/>
      <c r="H28" s="15"/>
      <c r="I28"/>
      <c r="J28"/>
      <c r="K28"/>
      <c r="L28"/>
      <c r="M28"/>
      <c r="N28" s="30"/>
      <c r="O28" s="8"/>
    </row>
    <row r="29" spans="1:15" ht="25.5" customHeight="1" x14ac:dyDescent="0.35">
      <c r="A29" s="4"/>
      <c r="B29" s="283"/>
      <c r="C29" s="284"/>
      <c r="D29" s="284"/>
      <c r="E29" s="284"/>
      <c r="F29" s="284"/>
      <c r="G29" s="285"/>
      <c r="H29" s="15"/>
      <c r="I29"/>
      <c r="J29"/>
      <c r="K29"/>
      <c r="L29"/>
      <c r="M29"/>
      <c r="N29" s="30"/>
      <c r="O29" s="8"/>
    </row>
    <row r="30" spans="1:15" ht="25.5" customHeight="1" x14ac:dyDescent="0.35">
      <c r="A30" s="4"/>
      <c r="B30" s="283"/>
      <c r="C30" s="284"/>
      <c r="D30" s="284"/>
      <c r="E30" s="284"/>
      <c r="F30" s="284"/>
      <c r="G30" s="285"/>
      <c r="H30" s="15"/>
      <c r="I30"/>
      <c r="J30"/>
      <c r="K30"/>
      <c r="L30"/>
      <c r="M30"/>
      <c r="N30" s="30"/>
      <c r="O30" s="8"/>
    </row>
    <row r="31" spans="1:15" ht="25.5" customHeight="1" x14ac:dyDescent="0.35">
      <c r="A31" s="4"/>
      <c r="B31" s="283"/>
      <c r="C31" s="284"/>
      <c r="D31" s="284"/>
      <c r="E31" s="284"/>
      <c r="F31" s="284"/>
      <c r="G31" s="285"/>
      <c r="H31" s="15"/>
      <c r="I31"/>
      <c r="J31"/>
      <c r="K31"/>
      <c r="L31"/>
      <c r="M31"/>
      <c r="N31" s="30"/>
      <c r="O31" s="8"/>
    </row>
    <row r="32" spans="1:15" ht="25.5" customHeight="1" x14ac:dyDescent="0.35">
      <c r="A32" s="4"/>
      <c r="B32" s="283"/>
      <c r="C32" s="284"/>
      <c r="D32" s="284"/>
      <c r="E32" s="284"/>
      <c r="F32" s="284"/>
      <c r="G32" s="285"/>
      <c r="H32" s="15"/>
      <c r="I32"/>
      <c r="J32"/>
      <c r="K32"/>
      <c r="L32"/>
      <c r="M32"/>
      <c r="N32" s="30"/>
      <c r="O32" s="8"/>
    </row>
    <row r="33" spans="1:15" ht="25.5" customHeight="1" x14ac:dyDescent="0.35">
      <c r="A33" s="4"/>
      <c r="B33" s="283"/>
      <c r="C33" s="284"/>
      <c r="D33" s="284"/>
      <c r="E33" s="284"/>
      <c r="F33" s="284"/>
      <c r="G33" s="285"/>
      <c r="H33" s="15"/>
      <c r="I33"/>
      <c r="J33"/>
      <c r="K33"/>
      <c r="L33"/>
      <c r="M33"/>
      <c r="N33" s="30"/>
      <c r="O33" s="8"/>
    </row>
    <row r="34" spans="1:15" ht="25.5" customHeight="1" x14ac:dyDescent="0.35">
      <c r="A34" s="4"/>
      <c r="B34" s="283"/>
      <c r="C34" s="284"/>
      <c r="D34" s="284"/>
      <c r="E34" s="284"/>
      <c r="F34" s="284"/>
      <c r="G34" s="285"/>
      <c r="H34" s="15"/>
      <c r="I34"/>
      <c r="J34"/>
      <c r="K34"/>
      <c r="L34"/>
      <c r="M34"/>
      <c r="N34" s="30"/>
      <c r="O34" s="8"/>
    </row>
    <row r="35" spans="1:15" ht="25.5" customHeight="1" thickBot="1" x14ac:dyDescent="0.4">
      <c r="A35" s="4"/>
      <c r="B35" s="286"/>
      <c r="C35" s="287"/>
      <c r="D35" s="287"/>
      <c r="E35" s="287"/>
      <c r="F35" s="287"/>
      <c r="G35" s="288"/>
      <c r="H35" s="32"/>
      <c r="I35" s="31"/>
      <c r="J35" s="31"/>
      <c r="K35" s="31"/>
      <c r="L35" s="31"/>
      <c r="M35" s="31"/>
      <c r="N35" s="33"/>
      <c r="O35" s="8"/>
    </row>
    <row r="36" spans="1:15" ht="15" thickBot="1" x14ac:dyDescent="0.4">
      <c r="A36" s="4"/>
      <c r="O36" s="8"/>
    </row>
    <row r="37" spans="1:15" ht="30.75" customHeight="1" thickBot="1" x14ac:dyDescent="0.4">
      <c r="A37" s="4"/>
      <c r="B37" s="275" t="s">
        <v>174</v>
      </c>
      <c r="C37" s="276"/>
      <c r="D37" s="276"/>
      <c r="E37" s="276"/>
      <c r="F37" s="276"/>
      <c r="G37" s="276"/>
      <c r="H37" s="276"/>
      <c r="I37" s="276"/>
      <c r="J37" s="276"/>
      <c r="K37" s="276"/>
      <c r="L37" s="276"/>
      <c r="M37" s="276"/>
      <c r="N37" s="277"/>
      <c r="O37" s="8"/>
    </row>
    <row r="38" spans="1:15" ht="48.75" customHeight="1" x14ac:dyDescent="0.35">
      <c r="A38" s="4"/>
      <c r="B38" s="39" t="s">
        <v>83</v>
      </c>
      <c r="C38" s="38" t="s">
        <v>99</v>
      </c>
      <c r="D38" s="38" t="s">
        <v>98</v>
      </c>
      <c r="E38" s="38" t="s">
        <v>97</v>
      </c>
      <c r="F38" s="38" t="s">
        <v>100</v>
      </c>
      <c r="G38" s="41" t="s">
        <v>13</v>
      </c>
      <c r="H38" s="39" t="s">
        <v>111</v>
      </c>
      <c r="I38" s="44" t="s">
        <v>112</v>
      </c>
      <c r="J38" s="41" t="s">
        <v>113</v>
      </c>
      <c r="K38" s="91" t="s">
        <v>96</v>
      </c>
      <c r="L38" s="92" t="s">
        <v>93</v>
      </c>
      <c r="M38" s="92" t="s">
        <v>94</v>
      </c>
      <c r="N38" s="41" t="s">
        <v>95</v>
      </c>
      <c r="O38" s="8"/>
    </row>
    <row r="39" spans="1:15" s="52" customFormat="1" ht="30.75" customHeight="1" x14ac:dyDescent="0.35">
      <c r="A39" s="50"/>
      <c r="B39" s="55">
        <v>1</v>
      </c>
      <c r="C39" s="183">
        <v>2</v>
      </c>
      <c r="D39" s="183">
        <v>2</v>
      </c>
      <c r="E39" s="108"/>
      <c r="F39" s="108"/>
      <c r="G39" s="59">
        <f>SUM(C39:F39)</f>
        <v>4</v>
      </c>
      <c r="H39" s="110">
        <v>2.5</v>
      </c>
      <c r="I39" s="111">
        <v>2.6</v>
      </c>
      <c r="J39" s="112" t="s">
        <v>383</v>
      </c>
      <c r="K39" s="40">
        <f t="shared" ref="K39:L43" si="4">+H39*$G39</f>
        <v>10</v>
      </c>
      <c r="L39" s="45">
        <f t="shared" si="4"/>
        <v>10.4</v>
      </c>
      <c r="M39" s="45" t="e">
        <f>+G39*J39</f>
        <v>#VALUE!</v>
      </c>
      <c r="N39" s="60" t="e">
        <f>+SUM(K39:M39)</f>
        <v>#VALUE!</v>
      </c>
      <c r="O39" s="51"/>
    </row>
    <row r="40" spans="1:15" s="52" customFormat="1" ht="30.75" customHeight="1" x14ac:dyDescent="0.35">
      <c r="A40" s="50"/>
      <c r="B40" s="56">
        <v>2</v>
      </c>
      <c r="C40" s="109"/>
      <c r="D40" s="109"/>
      <c r="E40" s="109"/>
      <c r="F40" s="109"/>
      <c r="G40" s="59">
        <f>SUM(C40:F40)</f>
        <v>0</v>
      </c>
      <c r="H40" s="162"/>
      <c r="I40" s="163"/>
      <c r="J40" s="164"/>
      <c r="K40" s="40">
        <f t="shared" si="4"/>
        <v>0</v>
      </c>
      <c r="L40" s="45">
        <f t="shared" si="4"/>
        <v>0</v>
      </c>
      <c r="M40" s="45">
        <f>+G40*J40</f>
        <v>0</v>
      </c>
      <c r="N40" s="60">
        <f>+SUM(K40:M40)</f>
        <v>0</v>
      </c>
      <c r="O40" s="51"/>
    </row>
    <row r="41" spans="1:15" s="52" customFormat="1" ht="30.75" customHeight="1" x14ac:dyDescent="0.35">
      <c r="A41" s="50"/>
      <c r="B41" s="56">
        <v>3</v>
      </c>
      <c r="C41" s="109"/>
      <c r="D41" s="109"/>
      <c r="E41" s="109"/>
      <c r="F41" s="109"/>
      <c r="G41" s="59">
        <f>SUM(C41:F41)</f>
        <v>0</v>
      </c>
      <c r="H41" s="162"/>
      <c r="I41" s="163"/>
      <c r="J41" s="164"/>
      <c r="K41" s="40">
        <f t="shared" si="4"/>
        <v>0</v>
      </c>
      <c r="L41" s="45">
        <f t="shared" si="4"/>
        <v>0</v>
      </c>
      <c r="M41" s="45">
        <f>+G41*J41</f>
        <v>0</v>
      </c>
      <c r="N41" s="60">
        <f>+SUM(K41:M41)</f>
        <v>0</v>
      </c>
      <c r="O41" s="51"/>
    </row>
    <row r="42" spans="1:15" s="52" customFormat="1" ht="30.75" customHeight="1" x14ac:dyDescent="0.35">
      <c r="A42" s="50"/>
      <c r="B42" s="56">
        <v>4</v>
      </c>
      <c r="C42" s="109"/>
      <c r="D42" s="109"/>
      <c r="E42" s="109"/>
      <c r="F42" s="109"/>
      <c r="G42" s="59">
        <f>SUM(C42:F42)</f>
        <v>0</v>
      </c>
      <c r="H42" s="162"/>
      <c r="I42" s="163"/>
      <c r="J42" s="164"/>
      <c r="K42" s="40">
        <f t="shared" si="4"/>
        <v>0</v>
      </c>
      <c r="L42" s="45">
        <f t="shared" si="4"/>
        <v>0</v>
      </c>
      <c r="M42" s="45">
        <f>+G42*J42</f>
        <v>0</v>
      </c>
      <c r="N42" s="60">
        <f>+SUM(K42:M42)</f>
        <v>0</v>
      </c>
      <c r="O42" s="51"/>
    </row>
    <row r="43" spans="1:15" s="52" customFormat="1" ht="30.75" customHeight="1" x14ac:dyDescent="0.35">
      <c r="A43" s="50"/>
      <c r="B43" s="56">
        <v>5</v>
      </c>
      <c r="C43" s="109"/>
      <c r="D43" s="109"/>
      <c r="E43" s="109"/>
      <c r="F43" s="109"/>
      <c r="G43" s="59">
        <f>SUM(C43:F43)</f>
        <v>0</v>
      </c>
      <c r="H43" s="162"/>
      <c r="I43" s="163"/>
      <c r="J43" s="164"/>
      <c r="K43" s="40">
        <f t="shared" si="4"/>
        <v>0</v>
      </c>
      <c r="L43" s="45">
        <f t="shared" si="4"/>
        <v>0</v>
      </c>
      <c r="M43" s="45">
        <f>+G43*J43</f>
        <v>0</v>
      </c>
      <c r="N43" s="60">
        <f>+SUM(K43:M43)</f>
        <v>0</v>
      </c>
      <c r="O43" s="51"/>
    </row>
    <row r="44" spans="1:15" s="52" customFormat="1" ht="30.75" customHeight="1" x14ac:dyDescent="0.35">
      <c r="A44" s="50"/>
      <c r="B44" s="40" t="s">
        <v>13</v>
      </c>
      <c r="C44" s="58">
        <f>+SUM(C39:C43)</f>
        <v>2</v>
      </c>
      <c r="D44" s="58">
        <f>+SUM(D39:D43)</f>
        <v>2</v>
      </c>
      <c r="E44" s="58">
        <f>+SUM(E39:E43)</f>
        <v>0</v>
      </c>
      <c r="F44" s="58">
        <f>+SUM(F39:F43)</f>
        <v>0</v>
      </c>
      <c r="G44" s="59">
        <f>+SUM(G39:G43)</f>
        <v>4</v>
      </c>
      <c r="H44" s="61">
        <f>+IFERROR(AVERAGE(H39:H43),0)</f>
        <v>2.5</v>
      </c>
      <c r="I44" s="62">
        <f>+IFERROR(AVERAGE(I39:I43),0)</f>
        <v>2.6</v>
      </c>
      <c r="J44" s="64">
        <f>+IFERROR(AVERAGE(J39:J43),0)</f>
        <v>0</v>
      </c>
      <c r="K44" s="62">
        <f>+SUM(K39:K43)</f>
        <v>10</v>
      </c>
      <c r="L44" s="63">
        <f>+SUM(L39:L43)</f>
        <v>10.4</v>
      </c>
      <c r="M44" s="63" t="e">
        <f>+SUM(M39:M43)</f>
        <v>#VALUE!</v>
      </c>
      <c r="N44" s="64" t="e">
        <f>+SUM(N39:N43)</f>
        <v>#VALUE!</v>
      </c>
      <c r="O44" s="51"/>
    </row>
    <row r="45" spans="1:15" s="52" customFormat="1" ht="30.75" customHeight="1" thickBot="1" x14ac:dyDescent="0.4">
      <c r="A45" s="50"/>
      <c r="B45" s="23" t="s">
        <v>28</v>
      </c>
      <c r="C45" s="65">
        <f>+IFERROR(C44/$G$44,0)</f>
        <v>0.5</v>
      </c>
      <c r="D45" s="65">
        <f>+IFERROR(D44/$G$44,0)</f>
        <v>0.5</v>
      </c>
      <c r="E45" s="65">
        <f>+IFERROR(E44/$G$44,0)</f>
        <v>0</v>
      </c>
      <c r="F45" s="65">
        <f>+IFERROR(F44/$G$44,0)</f>
        <v>0</v>
      </c>
      <c r="G45" s="66">
        <f>+IFERROR(G44/$G$44,0)</f>
        <v>1</v>
      </c>
      <c r="H45" s="280" t="s">
        <v>92</v>
      </c>
      <c r="I45" s="281"/>
      <c r="J45" s="282"/>
      <c r="K45" s="65">
        <f>+IFERROR(K44/$N$44,0)</f>
        <v>0</v>
      </c>
      <c r="L45" s="65">
        <f>+IFERROR(L44/$N$44,0)</f>
        <v>0</v>
      </c>
      <c r="M45" s="65">
        <f>+IFERROR(M44/$N$44,0)</f>
        <v>0</v>
      </c>
      <c r="N45" s="66">
        <f>+IFERROR(N44/$N$44,0)</f>
        <v>0</v>
      </c>
      <c r="O45" s="51"/>
    </row>
    <row r="46" spans="1:15" ht="25.5" customHeight="1" x14ac:dyDescent="0.35">
      <c r="A46" s="4"/>
      <c r="B46" s="26" t="s">
        <v>23</v>
      </c>
      <c r="C46" s="1"/>
      <c r="D46" s="1"/>
      <c r="E46" s="1"/>
      <c r="F46" s="1"/>
      <c r="G46" s="1"/>
      <c r="H46" s="27" t="s">
        <v>54</v>
      </c>
      <c r="I46" s="28"/>
      <c r="J46" s="1"/>
      <c r="K46" s="1"/>
      <c r="L46" s="1"/>
      <c r="M46" s="1"/>
      <c r="N46" s="29"/>
      <c r="O46" s="8"/>
    </row>
    <row r="47" spans="1:15" ht="25.5" customHeight="1" x14ac:dyDescent="0.35">
      <c r="A47" s="4"/>
      <c r="B47" s="289" t="s">
        <v>259</v>
      </c>
      <c r="C47" s="254"/>
      <c r="D47" s="254"/>
      <c r="E47" s="254"/>
      <c r="F47" s="254"/>
      <c r="G47" s="255"/>
      <c r="H47" s="15"/>
      <c r="I47"/>
      <c r="J47"/>
      <c r="K47"/>
      <c r="L47"/>
      <c r="M47"/>
      <c r="N47" s="30"/>
      <c r="O47" s="8"/>
    </row>
    <row r="48" spans="1:15" ht="25.5" customHeight="1" x14ac:dyDescent="0.35">
      <c r="A48" s="4"/>
      <c r="B48" s="253"/>
      <c r="C48" s="254"/>
      <c r="D48" s="254"/>
      <c r="E48" s="254"/>
      <c r="F48" s="254"/>
      <c r="G48" s="255"/>
      <c r="H48" s="15"/>
      <c r="I48"/>
      <c r="J48"/>
      <c r="K48"/>
      <c r="L48"/>
      <c r="M48"/>
      <c r="N48" s="30"/>
      <c r="O48" s="8"/>
    </row>
    <row r="49" spans="1:15" ht="25.5" customHeight="1" x14ac:dyDescent="0.35">
      <c r="A49" s="4"/>
      <c r="B49" s="253"/>
      <c r="C49" s="254"/>
      <c r="D49" s="254"/>
      <c r="E49" s="254"/>
      <c r="F49" s="254"/>
      <c r="G49" s="255"/>
      <c r="H49" s="15"/>
      <c r="I49"/>
      <c r="J49"/>
      <c r="K49"/>
      <c r="L49"/>
      <c r="M49"/>
      <c r="N49" s="30"/>
      <c r="O49" s="8"/>
    </row>
    <row r="50" spans="1:15" ht="25.5" customHeight="1" x14ac:dyDescent="0.35">
      <c r="A50" s="4"/>
      <c r="B50" s="253"/>
      <c r="C50" s="254"/>
      <c r="D50" s="254"/>
      <c r="E50" s="254"/>
      <c r="F50" s="254"/>
      <c r="G50" s="255"/>
      <c r="H50" s="15"/>
      <c r="I50"/>
      <c r="J50"/>
      <c r="K50"/>
      <c r="L50"/>
      <c r="M50"/>
      <c r="N50" s="30"/>
      <c r="O50" s="8"/>
    </row>
    <row r="51" spans="1:15" ht="25.5" customHeight="1" x14ac:dyDescent="0.35">
      <c r="A51" s="4"/>
      <c r="B51" s="253"/>
      <c r="C51" s="254"/>
      <c r="D51" s="254"/>
      <c r="E51" s="254"/>
      <c r="F51" s="254"/>
      <c r="G51" s="255"/>
      <c r="H51" s="15"/>
      <c r="I51"/>
      <c r="J51"/>
      <c r="K51"/>
      <c r="L51"/>
      <c r="M51"/>
      <c r="N51" s="30"/>
      <c r="O51" s="8"/>
    </row>
    <row r="52" spans="1:15" ht="25.5" customHeight="1" x14ac:dyDescent="0.35">
      <c r="A52" s="4"/>
      <c r="B52" s="253"/>
      <c r="C52" s="254"/>
      <c r="D52" s="254"/>
      <c r="E52" s="254"/>
      <c r="F52" s="254"/>
      <c r="G52" s="255"/>
      <c r="H52" s="15"/>
      <c r="I52"/>
      <c r="J52"/>
      <c r="K52"/>
      <c r="L52"/>
      <c r="M52"/>
      <c r="N52" s="30"/>
      <c r="O52" s="8"/>
    </row>
    <row r="53" spans="1:15" ht="25.5" customHeight="1" x14ac:dyDescent="0.35">
      <c r="A53" s="4"/>
      <c r="B53" s="253"/>
      <c r="C53" s="254"/>
      <c r="D53" s="254"/>
      <c r="E53" s="254"/>
      <c r="F53" s="254"/>
      <c r="G53" s="255"/>
      <c r="H53" s="15"/>
      <c r="I53"/>
      <c r="J53"/>
      <c r="K53"/>
      <c r="L53"/>
      <c r="M53"/>
      <c r="N53" s="30"/>
      <c r="O53" s="8"/>
    </row>
    <row r="54" spans="1:15" ht="25.5" customHeight="1" x14ac:dyDescent="0.35">
      <c r="A54" s="4"/>
      <c r="B54" s="253"/>
      <c r="C54" s="254"/>
      <c r="D54" s="254"/>
      <c r="E54" s="254"/>
      <c r="F54" s="254"/>
      <c r="G54" s="255"/>
      <c r="H54" s="15"/>
      <c r="I54"/>
      <c r="J54"/>
      <c r="K54"/>
      <c r="L54"/>
      <c r="M54"/>
      <c r="N54" s="30"/>
      <c r="O54" s="8"/>
    </row>
    <row r="55" spans="1:15" ht="25.5" customHeight="1" x14ac:dyDescent="0.35">
      <c r="A55" s="4"/>
      <c r="B55" s="253"/>
      <c r="C55" s="254"/>
      <c r="D55" s="254"/>
      <c r="E55" s="254"/>
      <c r="F55" s="254"/>
      <c r="G55" s="255"/>
      <c r="H55" s="15"/>
      <c r="I55"/>
      <c r="J55"/>
      <c r="K55"/>
      <c r="L55"/>
      <c r="M55"/>
      <c r="N55" s="30"/>
      <c r="O55" s="8"/>
    </row>
    <row r="56" spans="1:15" ht="25.5" customHeight="1" x14ac:dyDescent="0.35">
      <c r="A56" s="4"/>
      <c r="B56" s="253"/>
      <c r="C56" s="254"/>
      <c r="D56" s="254"/>
      <c r="E56" s="254"/>
      <c r="F56" s="254"/>
      <c r="G56" s="255"/>
      <c r="H56" s="15"/>
      <c r="I56"/>
      <c r="J56"/>
      <c r="K56"/>
      <c r="L56"/>
      <c r="M56"/>
      <c r="N56" s="30"/>
      <c r="O56" s="8"/>
    </row>
    <row r="57" spans="1:15" ht="25.5" customHeight="1" x14ac:dyDescent="0.35">
      <c r="A57" s="4"/>
      <c r="B57" s="253"/>
      <c r="C57" s="254"/>
      <c r="D57" s="254"/>
      <c r="E57" s="254"/>
      <c r="F57" s="254"/>
      <c r="G57" s="255"/>
      <c r="H57" s="15"/>
      <c r="I57"/>
      <c r="J57"/>
      <c r="K57"/>
      <c r="L57"/>
      <c r="M57"/>
      <c r="N57" s="30"/>
      <c r="O57" s="8"/>
    </row>
    <row r="58" spans="1:15" ht="25.5" customHeight="1" x14ac:dyDescent="0.35">
      <c r="A58" s="4"/>
      <c r="B58" s="253"/>
      <c r="C58" s="254"/>
      <c r="D58" s="254"/>
      <c r="E58" s="254"/>
      <c r="F58" s="254"/>
      <c r="G58" s="255"/>
      <c r="H58" s="15"/>
      <c r="I58"/>
      <c r="J58"/>
      <c r="K58"/>
      <c r="L58"/>
      <c r="M58"/>
      <c r="N58" s="30"/>
      <c r="O58" s="8"/>
    </row>
    <row r="59" spans="1:15" ht="25.5" customHeight="1" x14ac:dyDescent="0.35">
      <c r="A59" s="4"/>
      <c r="B59" s="253"/>
      <c r="C59" s="254"/>
      <c r="D59" s="254"/>
      <c r="E59" s="254"/>
      <c r="F59" s="254"/>
      <c r="G59" s="255"/>
      <c r="H59" s="15"/>
      <c r="I59"/>
      <c r="J59"/>
      <c r="K59"/>
      <c r="L59"/>
      <c r="M59"/>
      <c r="N59" s="30"/>
      <c r="O59" s="8"/>
    </row>
    <row r="60" spans="1:15" ht="25.5" customHeight="1" thickBot="1" x14ac:dyDescent="0.4">
      <c r="A60" s="4"/>
      <c r="B60" s="256"/>
      <c r="C60" s="257"/>
      <c r="D60" s="257"/>
      <c r="E60" s="257"/>
      <c r="F60" s="257"/>
      <c r="G60" s="258"/>
      <c r="H60" s="32"/>
      <c r="I60" s="31"/>
      <c r="J60" s="31"/>
      <c r="K60" s="31"/>
      <c r="L60" s="31"/>
      <c r="M60" s="31"/>
      <c r="N60" s="33"/>
      <c r="O60" s="8"/>
    </row>
    <row r="61" spans="1:15" ht="15" thickBot="1" x14ac:dyDescent="0.4">
      <c r="A61" s="4"/>
      <c r="O61" s="8"/>
    </row>
    <row r="62" spans="1:15" ht="30.75" customHeight="1" thickBot="1" x14ac:dyDescent="0.4">
      <c r="A62" s="4"/>
      <c r="B62" s="275" t="s">
        <v>81</v>
      </c>
      <c r="C62" s="276"/>
      <c r="D62" s="276"/>
      <c r="E62" s="276"/>
      <c r="F62" s="276"/>
      <c r="G62" s="276"/>
      <c r="H62" s="276"/>
      <c r="I62" s="276"/>
      <c r="J62" s="276"/>
      <c r="K62" s="276"/>
      <c r="L62" s="276"/>
      <c r="M62" s="276"/>
      <c r="N62" s="277"/>
      <c r="O62" s="8"/>
    </row>
    <row r="63" spans="1:15" ht="20.25" customHeight="1" thickBot="1" x14ac:dyDescent="0.4">
      <c r="A63" s="4"/>
      <c r="B63" s="237" t="s">
        <v>82</v>
      </c>
      <c r="C63" s="239" t="s">
        <v>2</v>
      </c>
      <c r="D63" s="240"/>
      <c r="E63" s="240"/>
      <c r="F63" s="240"/>
      <c r="G63" s="298"/>
      <c r="H63" s="239" t="s">
        <v>31</v>
      </c>
      <c r="I63" s="240"/>
      <c r="J63" s="240"/>
      <c r="K63" s="240"/>
      <c r="L63" s="240"/>
      <c r="M63" s="240"/>
      <c r="N63" s="86" t="s">
        <v>1</v>
      </c>
      <c r="O63" s="8"/>
    </row>
    <row r="64" spans="1:15" ht="67.5" customHeight="1" x14ac:dyDescent="0.35">
      <c r="A64" s="4"/>
      <c r="B64" s="238"/>
      <c r="C64" s="20" t="s">
        <v>34</v>
      </c>
      <c r="D64" s="17" t="s">
        <v>175</v>
      </c>
      <c r="E64" s="17" t="s">
        <v>35</v>
      </c>
      <c r="F64" s="17" t="s">
        <v>176</v>
      </c>
      <c r="G64" s="21" t="s">
        <v>84</v>
      </c>
      <c r="H64" s="20" t="s">
        <v>34</v>
      </c>
      <c r="I64" s="17" t="s">
        <v>175</v>
      </c>
      <c r="J64" s="17" t="s">
        <v>36</v>
      </c>
      <c r="K64" s="17" t="s">
        <v>176</v>
      </c>
      <c r="L64" s="17" t="s">
        <v>103</v>
      </c>
      <c r="M64" s="88" t="s">
        <v>84</v>
      </c>
      <c r="N64" s="82" t="s">
        <v>85</v>
      </c>
      <c r="O64" s="8"/>
    </row>
    <row r="65" spans="1:15" s="52" customFormat="1" ht="30.75" customHeight="1" x14ac:dyDescent="0.35">
      <c r="A65" s="50"/>
      <c r="B65" s="67" t="s">
        <v>33</v>
      </c>
      <c r="C65" s="176">
        <v>1839</v>
      </c>
      <c r="D65" s="177">
        <v>1.4</v>
      </c>
      <c r="E65" s="177">
        <v>0.33</v>
      </c>
      <c r="F65" s="177">
        <v>0.1</v>
      </c>
      <c r="G65" s="90">
        <f>+C65*E65/60</f>
        <v>10.1145</v>
      </c>
      <c r="H65" s="178">
        <v>1</v>
      </c>
      <c r="I65" s="179">
        <v>2.5</v>
      </c>
      <c r="J65" s="179">
        <v>2</v>
      </c>
      <c r="K65" s="179">
        <v>2</v>
      </c>
      <c r="L65" s="179">
        <v>4</v>
      </c>
      <c r="M65" s="90">
        <f>+H65*(J65/60+L65)</f>
        <v>4.0333333333333332</v>
      </c>
      <c r="N65" s="89">
        <f>+M65+G65</f>
        <v>14.147833333333333</v>
      </c>
      <c r="O65" s="51"/>
    </row>
    <row r="66" spans="1:15" s="52" customFormat="1" ht="30.75" customHeight="1" x14ac:dyDescent="0.35">
      <c r="A66" s="50"/>
      <c r="B66" s="68" t="s">
        <v>101</v>
      </c>
      <c r="C66" s="166"/>
      <c r="D66" s="108"/>
      <c r="E66" s="108"/>
      <c r="F66" s="108"/>
      <c r="G66" s="90">
        <f t="shared" ref="G66:G71" si="5">+C66*E66/60</f>
        <v>0</v>
      </c>
      <c r="H66" s="113"/>
      <c r="I66" s="114"/>
      <c r="J66" s="114"/>
      <c r="K66" s="114"/>
      <c r="L66" s="116"/>
      <c r="M66" s="90">
        <f t="shared" ref="M66:M71" si="6">+H66*(J66/60+L66)</f>
        <v>0</v>
      </c>
      <c r="N66" s="89">
        <f t="shared" ref="N66:N71" si="7">+M66+G66</f>
        <v>0</v>
      </c>
      <c r="O66" s="51"/>
    </row>
    <row r="67" spans="1:15" s="52" customFormat="1" ht="30.75" customHeight="1" x14ac:dyDescent="0.35">
      <c r="A67" s="50"/>
      <c r="B67" s="68" t="s">
        <v>102</v>
      </c>
      <c r="C67" s="176"/>
      <c r="D67" s="177"/>
      <c r="E67" s="177"/>
      <c r="F67" s="177"/>
      <c r="G67" s="90">
        <f t="shared" si="5"/>
        <v>0</v>
      </c>
      <c r="H67" s="178"/>
      <c r="I67" s="179"/>
      <c r="J67" s="179"/>
      <c r="K67" s="179"/>
      <c r="L67" s="179"/>
      <c r="M67" s="90">
        <f t="shared" si="6"/>
        <v>0</v>
      </c>
      <c r="N67" s="89">
        <f t="shared" si="7"/>
        <v>0</v>
      </c>
      <c r="O67" s="51"/>
    </row>
    <row r="68" spans="1:15" s="52" customFormat="1" ht="30.75" customHeight="1" x14ac:dyDescent="0.35">
      <c r="A68" s="50"/>
      <c r="B68" s="69" t="s">
        <v>37</v>
      </c>
      <c r="C68" s="165"/>
      <c r="D68" s="173"/>
      <c r="E68" s="173"/>
      <c r="F68" s="173"/>
      <c r="G68" s="90">
        <f t="shared" si="5"/>
        <v>0</v>
      </c>
      <c r="H68" s="113"/>
      <c r="I68" s="114"/>
      <c r="J68" s="114"/>
      <c r="K68" s="114"/>
      <c r="L68" s="116"/>
      <c r="M68" s="90">
        <f t="shared" si="6"/>
        <v>0</v>
      </c>
      <c r="N68" s="89">
        <f t="shared" si="7"/>
        <v>0</v>
      </c>
      <c r="O68" s="51"/>
    </row>
    <row r="69" spans="1:15" s="52" customFormat="1" ht="30.75" customHeight="1" x14ac:dyDescent="0.35">
      <c r="A69" s="50"/>
      <c r="B69" s="69" t="s">
        <v>39</v>
      </c>
      <c r="C69" s="113"/>
      <c r="D69" s="108"/>
      <c r="E69" s="108"/>
      <c r="F69" s="108"/>
      <c r="G69" s="90">
        <f t="shared" si="5"/>
        <v>0</v>
      </c>
      <c r="H69" s="113"/>
      <c r="I69" s="114"/>
      <c r="J69" s="114"/>
      <c r="K69" s="114"/>
      <c r="L69" s="116"/>
      <c r="M69" s="90">
        <f t="shared" si="6"/>
        <v>0</v>
      </c>
      <c r="N69" s="89">
        <f t="shared" si="7"/>
        <v>0</v>
      </c>
      <c r="O69" s="51"/>
    </row>
    <row r="70" spans="1:15" s="52" customFormat="1" ht="30.75" customHeight="1" x14ac:dyDescent="0.35">
      <c r="A70" s="50"/>
      <c r="B70" s="68" t="s">
        <v>32</v>
      </c>
      <c r="C70" s="113"/>
      <c r="D70" s="172"/>
      <c r="E70" s="172"/>
      <c r="F70" s="172"/>
      <c r="G70" s="90">
        <f t="shared" si="5"/>
        <v>0</v>
      </c>
      <c r="H70" s="113"/>
      <c r="I70" s="115"/>
      <c r="J70" s="114"/>
      <c r="K70" s="115"/>
      <c r="L70" s="115"/>
      <c r="M70" s="90">
        <f t="shared" si="6"/>
        <v>0</v>
      </c>
      <c r="N70" s="89">
        <f t="shared" si="7"/>
        <v>0</v>
      </c>
      <c r="O70" s="51"/>
    </row>
    <row r="71" spans="1:15" s="52" customFormat="1" ht="30.75" customHeight="1" x14ac:dyDescent="0.35">
      <c r="A71" s="50"/>
      <c r="B71" s="69" t="s">
        <v>38</v>
      </c>
      <c r="C71" s="113"/>
      <c r="D71" s="172"/>
      <c r="E71" s="172"/>
      <c r="F71" s="172"/>
      <c r="G71" s="90">
        <f t="shared" si="5"/>
        <v>0</v>
      </c>
      <c r="H71" s="113"/>
      <c r="I71" s="115"/>
      <c r="J71" s="117"/>
      <c r="K71" s="115"/>
      <c r="L71" s="115"/>
      <c r="M71" s="90">
        <f t="shared" si="6"/>
        <v>0</v>
      </c>
      <c r="N71" s="89">
        <f t="shared" si="7"/>
        <v>0</v>
      </c>
      <c r="O71" s="51"/>
    </row>
    <row r="72" spans="1:15" s="52" customFormat="1" ht="30.75" customHeight="1" thickBot="1" x14ac:dyDescent="0.4">
      <c r="A72" s="50"/>
      <c r="B72" s="53" t="s">
        <v>177</v>
      </c>
      <c r="C72" s="83">
        <f>+SUM(C65:C71)</f>
        <v>1839</v>
      </c>
      <c r="D72" s="84">
        <f>+IFERROR(AVERAGE(D65:D71),0)</f>
        <v>1.4</v>
      </c>
      <c r="E72" s="87">
        <f>+IFERROR(AVERAGE(E65:E71),0)</f>
        <v>0.33</v>
      </c>
      <c r="F72" s="84">
        <f>+IFERROR(AVERAGE(F65:F71),0)</f>
        <v>0.1</v>
      </c>
      <c r="G72" s="85">
        <f>+SUM(G65:G71)</f>
        <v>10.1145</v>
      </c>
      <c r="H72" s="83">
        <f>+SUM(H65:H71)</f>
        <v>1</v>
      </c>
      <c r="I72" s="84">
        <f>+IFERROR(AVERAGE(I65:I71),0)</f>
        <v>2.5</v>
      </c>
      <c r="J72" s="87">
        <f>+IFERROR(AVERAGE(J65:J71),0)</f>
        <v>2</v>
      </c>
      <c r="K72" s="84">
        <f>+IFERROR(AVERAGE(K65:K71),0)</f>
        <v>2</v>
      </c>
      <c r="L72" s="87">
        <f>+IFERROR(AVERAGE(L65:L71),0)</f>
        <v>4</v>
      </c>
      <c r="M72" s="90">
        <f>+SUM(L65:M71)</f>
        <v>8.0333333333333332</v>
      </c>
      <c r="N72" s="89">
        <f>+SUM(N65:N71)</f>
        <v>14.147833333333333</v>
      </c>
      <c r="O72" s="51"/>
    </row>
    <row r="73" spans="1:15" ht="25.5" customHeight="1" x14ac:dyDescent="0.35">
      <c r="A73" s="4"/>
      <c r="B73" s="26" t="s">
        <v>23</v>
      </c>
      <c r="C73" s="1"/>
      <c r="D73" s="1"/>
      <c r="E73" s="1"/>
      <c r="F73" s="1"/>
      <c r="G73" s="28"/>
      <c r="H73" s="28"/>
      <c r="I73" s="28"/>
      <c r="J73" s="1"/>
      <c r="K73" s="1"/>
      <c r="L73" s="1"/>
      <c r="M73" s="1"/>
      <c r="N73" s="29"/>
      <c r="O73" s="8"/>
    </row>
    <row r="74" spans="1:15" ht="25.5" customHeight="1" x14ac:dyDescent="0.35">
      <c r="A74" s="4"/>
      <c r="B74" s="262" t="s">
        <v>375</v>
      </c>
      <c r="C74" s="254"/>
      <c r="D74" s="254"/>
      <c r="E74" s="254"/>
      <c r="F74" s="254"/>
      <c r="G74" s="254"/>
      <c r="H74" s="254"/>
      <c r="I74" s="254"/>
      <c r="J74" s="254"/>
      <c r="K74" s="254"/>
      <c r="L74" s="254"/>
      <c r="M74" s="254"/>
      <c r="N74" s="263"/>
      <c r="O74" s="8"/>
    </row>
    <row r="75" spans="1:15" ht="25.5" customHeight="1" x14ac:dyDescent="0.35">
      <c r="A75" s="4"/>
      <c r="B75" s="253"/>
      <c r="C75" s="254"/>
      <c r="D75" s="254"/>
      <c r="E75" s="254"/>
      <c r="F75" s="254"/>
      <c r="G75" s="254"/>
      <c r="H75" s="254"/>
      <c r="I75" s="254"/>
      <c r="J75" s="254"/>
      <c r="K75" s="254"/>
      <c r="L75" s="254"/>
      <c r="M75" s="254"/>
      <c r="N75" s="263"/>
      <c r="O75" s="8"/>
    </row>
    <row r="76" spans="1:15" ht="25.5" customHeight="1" x14ac:dyDescent="0.35">
      <c r="A76" s="4"/>
      <c r="B76" s="253"/>
      <c r="C76" s="254"/>
      <c r="D76" s="254"/>
      <c r="E76" s="254"/>
      <c r="F76" s="254"/>
      <c r="G76" s="254"/>
      <c r="H76" s="254"/>
      <c r="I76" s="254"/>
      <c r="J76" s="254"/>
      <c r="K76" s="254"/>
      <c r="L76" s="254"/>
      <c r="M76" s="254"/>
      <c r="N76" s="263"/>
      <c r="O76" s="8"/>
    </row>
    <row r="77" spans="1:15" ht="25.5" customHeight="1" x14ac:dyDescent="0.35">
      <c r="A77" s="4"/>
      <c r="B77" s="253"/>
      <c r="C77" s="254"/>
      <c r="D77" s="254"/>
      <c r="E77" s="254"/>
      <c r="F77" s="254"/>
      <c r="G77" s="254"/>
      <c r="H77" s="254"/>
      <c r="I77" s="254"/>
      <c r="J77" s="254"/>
      <c r="K77" s="254"/>
      <c r="L77" s="254"/>
      <c r="M77" s="254"/>
      <c r="N77" s="263"/>
      <c r="O77" s="8"/>
    </row>
    <row r="78" spans="1:15" ht="25.5" customHeight="1" x14ac:dyDescent="0.35">
      <c r="A78" s="4"/>
      <c r="B78" s="253"/>
      <c r="C78" s="254"/>
      <c r="D78" s="254"/>
      <c r="E78" s="254"/>
      <c r="F78" s="254"/>
      <c r="G78" s="254"/>
      <c r="H78" s="254"/>
      <c r="I78" s="254"/>
      <c r="J78" s="254"/>
      <c r="K78" s="254"/>
      <c r="L78" s="254"/>
      <c r="M78" s="254"/>
      <c r="N78" s="263"/>
      <c r="O78" s="8"/>
    </row>
    <row r="79" spans="1:15" ht="25.5" customHeight="1" x14ac:dyDescent="0.35">
      <c r="A79" s="4"/>
      <c r="B79" s="253"/>
      <c r="C79" s="254"/>
      <c r="D79" s="254"/>
      <c r="E79" s="254"/>
      <c r="F79" s="254"/>
      <c r="G79" s="254"/>
      <c r="H79" s="254"/>
      <c r="I79" s="254"/>
      <c r="J79" s="254"/>
      <c r="K79" s="254"/>
      <c r="L79" s="254"/>
      <c r="M79" s="254"/>
      <c r="N79" s="263"/>
      <c r="O79" s="8"/>
    </row>
    <row r="80" spans="1:15" ht="25.5" customHeight="1" x14ac:dyDescent="0.35">
      <c r="A80" s="4"/>
      <c r="B80" s="253"/>
      <c r="C80" s="254"/>
      <c r="D80" s="254"/>
      <c r="E80" s="254"/>
      <c r="F80" s="254"/>
      <c r="G80" s="254"/>
      <c r="H80" s="254"/>
      <c r="I80" s="254"/>
      <c r="J80" s="254"/>
      <c r="K80" s="254"/>
      <c r="L80" s="254"/>
      <c r="M80" s="254"/>
      <c r="N80" s="263"/>
      <c r="O80" s="8"/>
    </row>
    <row r="81" spans="1:15" ht="25.5" customHeight="1" x14ac:dyDescent="0.35">
      <c r="A81" s="4"/>
      <c r="B81" s="253"/>
      <c r="C81" s="254"/>
      <c r="D81" s="254"/>
      <c r="E81" s="254"/>
      <c r="F81" s="254"/>
      <c r="G81" s="254"/>
      <c r="H81" s="254"/>
      <c r="I81" s="254"/>
      <c r="J81" s="254"/>
      <c r="K81" s="254"/>
      <c r="L81" s="254"/>
      <c r="M81" s="254"/>
      <c r="N81" s="263"/>
      <c r="O81" s="8"/>
    </row>
    <row r="82" spans="1:15" ht="25.5" customHeight="1" x14ac:dyDescent="0.35">
      <c r="A82" s="4"/>
      <c r="B82" s="253"/>
      <c r="C82" s="254"/>
      <c r="D82" s="254"/>
      <c r="E82" s="254"/>
      <c r="F82" s="254"/>
      <c r="G82" s="254"/>
      <c r="H82" s="254"/>
      <c r="I82" s="254"/>
      <c r="J82" s="254"/>
      <c r="K82" s="254"/>
      <c r="L82" s="254"/>
      <c r="M82" s="254"/>
      <c r="N82" s="263"/>
      <c r="O82" s="8"/>
    </row>
    <row r="83" spans="1:15" ht="25.5" customHeight="1" x14ac:dyDescent="0.35">
      <c r="A83" s="4"/>
      <c r="B83" s="253"/>
      <c r="C83" s="254"/>
      <c r="D83" s="254"/>
      <c r="E83" s="254"/>
      <c r="F83" s="254"/>
      <c r="G83" s="254"/>
      <c r="H83" s="254"/>
      <c r="I83" s="254"/>
      <c r="J83" s="254"/>
      <c r="K83" s="254"/>
      <c r="L83" s="254"/>
      <c r="M83" s="254"/>
      <c r="N83" s="263"/>
      <c r="O83" s="8"/>
    </row>
    <row r="84" spans="1:15" ht="25.5" customHeight="1" x14ac:dyDescent="0.35">
      <c r="A84" s="4"/>
      <c r="B84" s="253"/>
      <c r="C84" s="254"/>
      <c r="D84" s="254"/>
      <c r="E84" s="254"/>
      <c r="F84" s="254"/>
      <c r="G84" s="254"/>
      <c r="H84" s="254"/>
      <c r="I84" s="254"/>
      <c r="J84" s="254"/>
      <c r="K84" s="254"/>
      <c r="L84" s="254"/>
      <c r="M84" s="254"/>
      <c r="N84" s="263"/>
      <c r="O84" s="8"/>
    </row>
    <row r="85" spans="1:15" ht="25.5" customHeight="1" x14ac:dyDescent="0.35">
      <c r="A85" s="4"/>
      <c r="B85" s="253"/>
      <c r="C85" s="254"/>
      <c r="D85" s="254"/>
      <c r="E85" s="254"/>
      <c r="F85" s="254"/>
      <c r="G85" s="254"/>
      <c r="H85" s="254"/>
      <c r="I85" s="254"/>
      <c r="J85" s="254"/>
      <c r="K85" s="254"/>
      <c r="L85" s="254"/>
      <c r="M85" s="254"/>
      <c r="N85" s="263"/>
      <c r="O85" s="8"/>
    </row>
    <row r="86" spans="1:15" ht="25.5" customHeight="1" x14ac:dyDescent="0.35">
      <c r="A86" s="4"/>
      <c r="B86" s="253"/>
      <c r="C86" s="254"/>
      <c r="D86" s="254"/>
      <c r="E86" s="254"/>
      <c r="F86" s="254"/>
      <c r="G86" s="254"/>
      <c r="H86" s="254"/>
      <c r="I86" s="254"/>
      <c r="J86" s="254"/>
      <c r="K86" s="254"/>
      <c r="L86" s="254"/>
      <c r="M86" s="254"/>
      <c r="N86" s="263"/>
      <c r="O86" s="8"/>
    </row>
    <row r="87" spans="1:15" ht="25.5" customHeight="1" thickBot="1" x14ac:dyDescent="0.4">
      <c r="A87" s="4"/>
      <c r="B87" s="256"/>
      <c r="C87" s="257"/>
      <c r="D87" s="257"/>
      <c r="E87" s="257"/>
      <c r="F87" s="257"/>
      <c r="G87" s="257"/>
      <c r="H87" s="257"/>
      <c r="I87" s="257"/>
      <c r="J87" s="257"/>
      <c r="K87" s="257"/>
      <c r="L87" s="257"/>
      <c r="M87" s="257"/>
      <c r="N87" s="264"/>
      <c r="O87" s="8"/>
    </row>
    <row r="88" spans="1:15" ht="15" thickBot="1" x14ac:dyDescent="0.4">
      <c r="A88" s="4"/>
      <c r="O88" s="8"/>
    </row>
    <row r="89" spans="1:15" ht="30.75" customHeight="1" thickBot="1" x14ac:dyDescent="0.4">
      <c r="A89" s="4"/>
      <c r="B89" s="275" t="s">
        <v>86</v>
      </c>
      <c r="C89" s="276"/>
      <c r="D89" s="276"/>
      <c r="E89" s="276"/>
      <c r="F89" s="276"/>
      <c r="G89" s="276"/>
      <c r="H89" s="276"/>
      <c r="I89" s="276"/>
      <c r="J89" s="276"/>
      <c r="K89" s="276"/>
      <c r="L89" s="276"/>
      <c r="M89" s="276"/>
      <c r="N89" s="277"/>
      <c r="O89" s="8"/>
    </row>
    <row r="90" spans="1:15" ht="20.25" customHeight="1" thickBot="1" x14ac:dyDescent="0.4">
      <c r="A90" s="4"/>
      <c r="B90" s="237" t="s">
        <v>82</v>
      </c>
      <c r="C90" s="239" t="s">
        <v>104</v>
      </c>
      <c r="D90" s="240"/>
      <c r="E90" s="240"/>
      <c r="F90" s="240"/>
      <c r="G90" s="240"/>
      <c r="H90" s="42"/>
      <c r="I90" s="294" t="s">
        <v>44</v>
      </c>
      <c r="J90" s="295"/>
      <c r="K90" s="292" t="s">
        <v>43</v>
      </c>
      <c r="L90" s="218"/>
      <c r="M90" s="220" t="s">
        <v>41</v>
      </c>
      <c r="N90" s="218"/>
      <c r="O90" s="8"/>
    </row>
    <row r="91" spans="1:15" ht="30" customHeight="1" x14ac:dyDescent="0.35">
      <c r="A91" s="4"/>
      <c r="B91" s="238"/>
      <c r="C91" s="249" t="s">
        <v>40</v>
      </c>
      <c r="D91" s="220"/>
      <c r="E91" s="219" t="s">
        <v>42</v>
      </c>
      <c r="F91" s="250"/>
      <c r="G91" s="249" t="s">
        <v>105</v>
      </c>
      <c r="H91" s="250"/>
      <c r="I91" s="296"/>
      <c r="J91" s="297"/>
      <c r="K91" s="293"/>
      <c r="L91" s="291"/>
      <c r="M91" s="290"/>
      <c r="N91" s="291"/>
      <c r="O91" s="8"/>
    </row>
    <row r="92" spans="1:15" s="52" customFormat="1" ht="30.75" customHeight="1" x14ac:dyDescent="0.35">
      <c r="A92" s="50"/>
      <c r="B92" s="67" t="s">
        <v>33</v>
      </c>
      <c r="C92" s="247">
        <v>0</v>
      </c>
      <c r="D92" s="348"/>
      <c r="E92" s="270">
        <v>2</v>
      </c>
      <c r="F92" s="248"/>
      <c r="G92" s="247">
        <v>0</v>
      </c>
      <c r="H92" s="248"/>
      <c r="I92" s="247">
        <v>0</v>
      </c>
      <c r="J92" s="248"/>
      <c r="K92" s="268">
        <f>+C92+E92-I92</f>
        <v>2</v>
      </c>
      <c r="L92" s="269"/>
      <c r="M92" s="231">
        <f>+IFERROR((K92-C92)/C92,0)</f>
        <v>0</v>
      </c>
      <c r="N92" s="232"/>
      <c r="O92" s="51"/>
    </row>
    <row r="93" spans="1:15" s="52" customFormat="1" ht="30.75" customHeight="1" x14ac:dyDescent="0.35">
      <c r="A93" s="50"/>
      <c r="B93" s="68" t="s">
        <v>101</v>
      </c>
      <c r="C93" s="245"/>
      <c r="D93" s="261"/>
      <c r="E93" s="265"/>
      <c r="F93" s="246"/>
      <c r="G93" s="245"/>
      <c r="H93" s="246"/>
      <c r="I93" s="245"/>
      <c r="J93" s="246"/>
      <c r="K93" s="268">
        <f t="shared" ref="K93:K98" si="8">+C93+E93-I93</f>
        <v>0</v>
      </c>
      <c r="L93" s="269"/>
      <c r="M93" s="231">
        <f t="shared" ref="M93:M98" si="9">+IFERROR((K93-C93)/C93,0)</f>
        <v>0</v>
      </c>
      <c r="N93" s="232"/>
      <c r="O93" s="51"/>
    </row>
    <row r="94" spans="1:15" s="52" customFormat="1" ht="30.75" customHeight="1" x14ac:dyDescent="0.35">
      <c r="A94" s="50"/>
      <c r="B94" s="68" t="s">
        <v>102</v>
      </c>
      <c r="C94" s="245"/>
      <c r="D94" s="261"/>
      <c r="E94" s="265"/>
      <c r="F94" s="246"/>
      <c r="G94" s="245"/>
      <c r="H94" s="246"/>
      <c r="I94" s="245"/>
      <c r="J94" s="246"/>
      <c r="K94" s="268">
        <f t="shared" si="8"/>
        <v>0</v>
      </c>
      <c r="L94" s="269"/>
      <c r="M94" s="231">
        <f t="shared" si="9"/>
        <v>0</v>
      </c>
      <c r="N94" s="232"/>
      <c r="O94" s="51"/>
    </row>
    <row r="95" spans="1:15" s="52" customFormat="1" ht="30.75" customHeight="1" x14ac:dyDescent="0.35">
      <c r="A95" s="50"/>
      <c r="B95" s="69" t="s">
        <v>37</v>
      </c>
      <c r="C95" s="245"/>
      <c r="D95" s="261"/>
      <c r="E95" s="265"/>
      <c r="F95" s="246"/>
      <c r="G95" s="245"/>
      <c r="H95" s="246"/>
      <c r="I95" s="245"/>
      <c r="J95" s="246"/>
      <c r="K95" s="268">
        <f t="shared" si="8"/>
        <v>0</v>
      </c>
      <c r="L95" s="269"/>
      <c r="M95" s="231">
        <f t="shared" si="9"/>
        <v>0</v>
      </c>
      <c r="N95" s="232"/>
      <c r="O95" s="51"/>
    </row>
    <row r="96" spans="1:15" s="52" customFormat="1" ht="30.75" customHeight="1" x14ac:dyDescent="0.35">
      <c r="A96" s="50"/>
      <c r="B96" s="69" t="s">
        <v>39</v>
      </c>
      <c r="C96" s="245"/>
      <c r="D96" s="261"/>
      <c r="E96" s="265"/>
      <c r="F96" s="246"/>
      <c r="G96" s="245"/>
      <c r="H96" s="246"/>
      <c r="I96" s="245"/>
      <c r="J96" s="246"/>
      <c r="K96" s="268">
        <f t="shared" si="8"/>
        <v>0</v>
      </c>
      <c r="L96" s="269"/>
      <c r="M96" s="231">
        <f t="shared" si="9"/>
        <v>0</v>
      </c>
      <c r="N96" s="232"/>
      <c r="O96" s="51"/>
    </row>
    <row r="97" spans="1:18" s="52" customFormat="1" ht="30.75" customHeight="1" x14ac:dyDescent="0.35">
      <c r="A97" s="50"/>
      <c r="B97" s="69" t="s">
        <v>32</v>
      </c>
      <c r="C97" s="245"/>
      <c r="D97" s="261"/>
      <c r="E97" s="265"/>
      <c r="F97" s="246"/>
      <c r="G97" s="245"/>
      <c r="H97" s="246"/>
      <c r="I97" s="245"/>
      <c r="J97" s="246"/>
      <c r="K97" s="268">
        <f t="shared" si="8"/>
        <v>0</v>
      </c>
      <c r="L97" s="269"/>
      <c r="M97" s="231">
        <f t="shared" si="9"/>
        <v>0</v>
      </c>
      <c r="N97" s="232"/>
      <c r="O97" s="51"/>
    </row>
    <row r="98" spans="1:18" s="52" customFormat="1" ht="30.75" customHeight="1" x14ac:dyDescent="0.35">
      <c r="A98" s="50"/>
      <c r="B98" s="69" t="s">
        <v>38</v>
      </c>
      <c r="C98" s="245"/>
      <c r="D98" s="261"/>
      <c r="E98" s="265"/>
      <c r="F98" s="246"/>
      <c r="G98" s="245"/>
      <c r="H98" s="246"/>
      <c r="I98" s="245"/>
      <c r="J98" s="246"/>
      <c r="K98" s="268">
        <f t="shared" si="8"/>
        <v>0</v>
      </c>
      <c r="L98" s="269"/>
      <c r="M98" s="231">
        <f t="shared" si="9"/>
        <v>0</v>
      </c>
      <c r="N98" s="232"/>
      <c r="O98" s="51"/>
    </row>
    <row r="99" spans="1:18" s="52" customFormat="1" ht="30.75" customHeight="1" thickBot="1" x14ac:dyDescent="0.4">
      <c r="A99" s="50"/>
      <c r="B99" s="22" t="s">
        <v>13</v>
      </c>
      <c r="C99" s="266">
        <f>+SUM(C92:D98)</f>
        <v>0</v>
      </c>
      <c r="D99" s="338"/>
      <c r="E99" s="335">
        <f>+SUM(E92:F98)</f>
        <v>2</v>
      </c>
      <c r="F99" s="267"/>
      <c r="G99" s="266">
        <f>+SUM(G92:H98)</f>
        <v>0</v>
      </c>
      <c r="H99" s="267"/>
      <c r="I99" s="266">
        <f>+SUM(I92:J98)</f>
        <v>0</v>
      </c>
      <c r="J99" s="267"/>
      <c r="K99" s="266">
        <f>+SUM(K92:L98)</f>
        <v>2</v>
      </c>
      <c r="L99" s="267"/>
      <c r="M99" s="336">
        <f>+IFERROR((K99-C99)/C99,0)</f>
        <v>0</v>
      </c>
      <c r="N99" s="337"/>
      <c r="O99" s="51"/>
    </row>
    <row r="100" spans="1:18" ht="34.5" customHeight="1" thickBot="1" x14ac:dyDescent="0.4">
      <c r="A100" s="4"/>
      <c r="B100" s="226" t="s">
        <v>143</v>
      </c>
      <c r="C100" s="227"/>
      <c r="D100" s="227"/>
      <c r="E100" s="227"/>
      <c r="F100" s="227"/>
      <c r="G100" s="227"/>
      <c r="H100" s="227"/>
      <c r="I100" s="227"/>
      <c r="J100" s="227"/>
      <c r="K100" s="227"/>
      <c r="L100" s="227"/>
      <c r="M100" s="227"/>
      <c r="N100" s="228"/>
      <c r="O100" s="8"/>
      <c r="R100" s="34"/>
    </row>
    <row r="101" spans="1:18" ht="25.5" customHeight="1" x14ac:dyDescent="0.35">
      <c r="A101" s="4"/>
      <c r="B101" s="26" t="s">
        <v>23</v>
      </c>
      <c r="C101" s="47"/>
      <c r="D101" s="1"/>
      <c r="E101" s="1"/>
      <c r="F101" s="1"/>
      <c r="G101" s="1"/>
      <c r="H101" s="27" t="s">
        <v>54</v>
      </c>
      <c r="I101" s="28"/>
      <c r="J101" s="1"/>
      <c r="K101" s="1"/>
      <c r="L101" s="1"/>
      <c r="M101" s="1"/>
      <c r="N101" s="29"/>
      <c r="O101" s="8"/>
    </row>
    <row r="102" spans="1:18" ht="25.5" customHeight="1" x14ac:dyDescent="0.35">
      <c r="A102" s="4"/>
      <c r="B102" s="253" t="s">
        <v>259</v>
      </c>
      <c r="C102" s="254"/>
      <c r="D102" s="254"/>
      <c r="E102" s="254"/>
      <c r="F102" s="254"/>
      <c r="G102" s="255"/>
      <c r="H102" s="15"/>
      <c r="I102"/>
      <c r="J102"/>
      <c r="K102"/>
      <c r="L102"/>
      <c r="M102"/>
      <c r="N102" s="30"/>
      <c r="O102" s="8"/>
    </row>
    <row r="103" spans="1:18" ht="25.5" customHeight="1" x14ac:dyDescent="0.35">
      <c r="A103" s="4"/>
      <c r="B103" s="253"/>
      <c r="C103" s="254"/>
      <c r="D103" s="254"/>
      <c r="E103" s="254"/>
      <c r="F103" s="254"/>
      <c r="G103" s="255"/>
      <c r="H103" s="15"/>
      <c r="I103"/>
      <c r="J103"/>
      <c r="K103"/>
      <c r="L103"/>
      <c r="M103"/>
      <c r="N103" s="30"/>
      <c r="O103" s="8"/>
    </row>
    <row r="104" spans="1:18" ht="25.5" customHeight="1" x14ac:dyDescent="0.35">
      <c r="A104" s="4"/>
      <c r="B104" s="253"/>
      <c r="C104" s="254"/>
      <c r="D104" s="254"/>
      <c r="E104" s="254"/>
      <c r="F104" s="254"/>
      <c r="G104" s="255"/>
      <c r="H104" s="15"/>
      <c r="I104"/>
      <c r="J104"/>
      <c r="K104"/>
      <c r="L104"/>
      <c r="M104"/>
      <c r="N104" s="30"/>
      <c r="O104" s="8"/>
    </row>
    <row r="105" spans="1:18" ht="25.5" customHeight="1" x14ac:dyDescent="0.35">
      <c r="A105" s="4"/>
      <c r="B105" s="253"/>
      <c r="C105" s="254"/>
      <c r="D105" s="254"/>
      <c r="E105" s="254"/>
      <c r="F105" s="254"/>
      <c r="G105" s="255"/>
      <c r="H105" s="15"/>
      <c r="I105"/>
      <c r="J105"/>
      <c r="K105"/>
      <c r="L105"/>
      <c r="M105"/>
      <c r="N105" s="30"/>
      <c r="O105" s="8"/>
    </row>
    <row r="106" spans="1:18" ht="25.5" customHeight="1" x14ac:dyDescent="0.35">
      <c r="A106" s="4"/>
      <c r="B106" s="253"/>
      <c r="C106" s="254"/>
      <c r="D106" s="254"/>
      <c r="E106" s="254"/>
      <c r="F106" s="254"/>
      <c r="G106" s="255"/>
      <c r="H106" s="15"/>
      <c r="I106"/>
      <c r="J106"/>
      <c r="K106"/>
      <c r="L106"/>
      <c r="M106"/>
      <c r="N106" s="30"/>
      <c r="O106" s="8"/>
    </row>
    <row r="107" spans="1:18" ht="25.5" customHeight="1" x14ac:dyDescent="0.35">
      <c r="A107" s="4"/>
      <c r="B107" s="253"/>
      <c r="C107" s="254"/>
      <c r="D107" s="254"/>
      <c r="E107" s="254"/>
      <c r="F107" s="254"/>
      <c r="G107" s="255"/>
      <c r="H107" s="15"/>
      <c r="I107"/>
      <c r="J107"/>
      <c r="K107"/>
      <c r="L107"/>
      <c r="M107"/>
      <c r="N107" s="30"/>
      <c r="O107" s="8"/>
    </row>
    <row r="108" spans="1:18" ht="25.5" customHeight="1" x14ac:dyDescent="0.35">
      <c r="A108" s="4"/>
      <c r="B108" s="253"/>
      <c r="C108" s="254"/>
      <c r="D108" s="254"/>
      <c r="E108" s="254"/>
      <c r="F108" s="254"/>
      <c r="G108" s="255"/>
      <c r="H108" s="15"/>
      <c r="I108"/>
      <c r="J108"/>
      <c r="K108"/>
      <c r="L108"/>
      <c r="M108"/>
      <c r="N108" s="30"/>
      <c r="O108" s="8"/>
    </row>
    <row r="109" spans="1:18" ht="25.5" customHeight="1" x14ac:dyDescent="0.35">
      <c r="A109" s="4"/>
      <c r="B109" s="253"/>
      <c r="C109" s="254"/>
      <c r="D109" s="254"/>
      <c r="E109" s="254"/>
      <c r="F109" s="254"/>
      <c r="G109" s="255"/>
      <c r="H109" s="15"/>
      <c r="I109"/>
      <c r="J109"/>
      <c r="K109"/>
      <c r="L109"/>
      <c r="M109"/>
      <c r="N109" s="30"/>
      <c r="O109" s="8"/>
    </row>
    <row r="110" spans="1:18" ht="25.5" customHeight="1" x14ac:dyDescent="0.35">
      <c r="A110" s="4"/>
      <c r="B110" s="253"/>
      <c r="C110" s="254"/>
      <c r="D110" s="254"/>
      <c r="E110" s="254"/>
      <c r="F110" s="254"/>
      <c r="G110" s="255"/>
      <c r="H110" s="15"/>
      <c r="I110"/>
      <c r="J110"/>
      <c r="K110"/>
      <c r="L110"/>
      <c r="M110"/>
      <c r="N110" s="30"/>
      <c r="O110" s="8"/>
    </row>
    <row r="111" spans="1:18" ht="25.5" customHeight="1" x14ac:dyDescent="0.35">
      <c r="A111" s="4"/>
      <c r="B111" s="253"/>
      <c r="C111" s="254"/>
      <c r="D111" s="254"/>
      <c r="E111" s="254"/>
      <c r="F111" s="254"/>
      <c r="G111" s="255"/>
      <c r="H111" s="15"/>
      <c r="I111"/>
      <c r="J111"/>
      <c r="K111"/>
      <c r="L111"/>
      <c r="M111"/>
      <c r="N111" s="30"/>
      <c r="O111" s="8"/>
    </row>
    <row r="112" spans="1:18" ht="25.5" customHeight="1" x14ac:dyDescent="0.35">
      <c r="A112" s="4"/>
      <c r="B112" s="253"/>
      <c r="C112" s="254"/>
      <c r="D112" s="254"/>
      <c r="E112" s="254"/>
      <c r="F112" s="254"/>
      <c r="G112" s="255"/>
      <c r="H112" s="15"/>
      <c r="I112"/>
      <c r="J112"/>
      <c r="K112"/>
      <c r="L112"/>
      <c r="M112"/>
      <c r="N112" s="30"/>
      <c r="O112" s="8"/>
    </row>
    <row r="113" spans="1:15" ht="25.5" customHeight="1" x14ac:dyDescent="0.35">
      <c r="A113" s="4"/>
      <c r="B113" s="253"/>
      <c r="C113" s="254"/>
      <c r="D113" s="254"/>
      <c r="E113" s="254"/>
      <c r="F113" s="254"/>
      <c r="G113" s="255"/>
      <c r="H113" s="15"/>
      <c r="I113"/>
      <c r="J113"/>
      <c r="K113"/>
      <c r="L113"/>
      <c r="M113"/>
      <c r="N113" s="30"/>
      <c r="O113" s="8"/>
    </row>
    <row r="114" spans="1:15" ht="25.5" customHeight="1" x14ac:dyDescent="0.35">
      <c r="A114" s="4"/>
      <c r="B114" s="253"/>
      <c r="C114" s="254"/>
      <c r="D114" s="254"/>
      <c r="E114" s="254"/>
      <c r="F114" s="254"/>
      <c r="G114" s="255"/>
      <c r="H114" s="15"/>
      <c r="I114"/>
      <c r="J114"/>
      <c r="K114"/>
      <c r="L114"/>
      <c r="M114"/>
      <c r="N114" s="30"/>
      <c r="O114" s="8"/>
    </row>
    <row r="115" spans="1:15" ht="25.5" customHeight="1" thickBot="1" x14ac:dyDescent="0.4">
      <c r="A115" s="4"/>
      <c r="B115" s="256"/>
      <c r="C115" s="257"/>
      <c r="D115" s="257"/>
      <c r="E115" s="257"/>
      <c r="F115" s="257"/>
      <c r="G115" s="258"/>
      <c r="H115" s="32"/>
      <c r="I115" s="31"/>
      <c r="J115" s="31"/>
      <c r="K115" s="31"/>
      <c r="L115" s="31"/>
      <c r="M115" s="31"/>
      <c r="N115" s="33"/>
      <c r="O115" s="8"/>
    </row>
    <row r="116" spans="1:15" ht="15" thickBot="1" x14ac:dyDescent="0.4">
      <c r="A116" s="4"/>
      <c r="O116" s="8"/>
    </row>
    <row r="117" spans="1:15" ht="30.75" customHeight="1" thickBot="1" x14ac:dyDescent="0.4">
      <c r="A117" s="4"/>
      <c r="B117" s="275" t="s">
        <v>87</v>
      </c>
      <c r="C117" s="276"/>
      <c r="D117" s="276"/>
      <c r="E117" s="276"/>
      <c r="F117" s="276"/>
      <c r="G117" s="276"/>
      <c r="H117" s="276"/>
      <c r="I117" s="276"/>
      <c r="J117" s="276"/>
      <c r="K117" s="276"/>
      <c r="L117" s="276"/>
      <c r="M117" s="276"/>
      <c r="N117" s="277"/>
      <c r="O117" s="8"/>
    </row>
    <row r="118" spans="1:15" ht="20.25" customHeight="1" thickBot="1" x14ac:dyDescent="0.4">
      <c r="A118" s="4"/>
      <c r="B118" s="237" t="s">
        <v>45</v>
      </c>
      <c r="C118" s="239" t="s">
        <v>167</v>
      </c>
      <c r="D118" s="240"/>
      <c r="E118" s="240"/>
      <c r="F118" s="240"/>
      <c r="G118" s="240"/>
      <c r="H118" s="240"/>
      <c r="I118" s="240"/>
      <c r="J118" s="240"/>
      <c r="K118" s="339" t="s">
        <v>109</v>
      </c>
      <c r="L118" s="340"/>
      <c r="M118" s="340"/>
      <c r="N118" s="341"/>
      <c r="O118" s="8"/>
    </row>
    <row r="119" spans="1:15" ht="36" customHeight="1" x14ac:dyDescent="0.35">
      <c r="A119" s="4"/>
      <c r="B119" s="238"/>
      <c r="C119" s="292" t="s">
        <v>164</v>
      </c>
      <c r="D119" s="217"/>
      <c r="E119" s="217" t="s">
        <v>165</v>
      </c>
      <c r="F119" s="217"/>
      <c r="G119" s="217" t="s">
        <v>166</v>
      </c>
      <c r="H119" s="217"/>
      <c r="I119" s="217" t="s">
        <v>168</v>
      </c>
      <c r="J119" s="218"/>
      <c r="K119" s="20" t="s">
        <v>106</v>
      </c>
      <c r="L119" s="17" t="s">
        <v>107</v>
      </c>
      <c r="M119" s="17" t="s">
        <v>108</v>
      </c>
      <c r="N119" s="21" t="s">
        <v>168</v>
      </c>
      <c r="O119" s="8"/>
    </row>
    <row r="120" spans="1:15" s="52" customFormat="1" ht="30.75" customHeight="1" x14ac:dyDescent="0.35">
      <c r="A120" s="50"/>
      <c r="B120" s="68" t="s">
        <v>3</v>
      </c>
      <c r="C120" s="235"/>
      <c r="D120" s="236"/>
      <c r="E120" s="236"/>
      <c r="F120" s="236"/>
      <c r="G120" s="241">
        <f>+C120-E120</f>
        <v>0</v>
      </c>
      <c r="H120" s="242"/>
      <c r="I120" s="231">
        <f>+IFERROR(E120/C120,0)</f>
        <v>0</v>
      </c>
      <c r="J120" s="232"/>
      <c r="K120" s="118"/>
      <c r="L120" s="153"/>
      <c r="M120" s="154">
        <f t="shared" ref="M120:M125" si="10">+K120-L120</f>
        <v>0</v>
      </c>
      <c r="N120" s="70">
        <f>+IFERROR(L120/K120,0)</f>
        <v>0</v>
      </c>
      <c r="O120" s="51"/>
    </row>
    <row r="121" spans="1:15" s="52" customFormat="1" ht="30.75" customHeight="1" x14ac:dyDescent="0.35">
      <c r="A121" s="50"/>
      <c r="B121" s="69" t="s">
        <v>47</v>
      </c>
      <c r="C121" s="235"/>
      <c r="D121" s="236"/>
      <c r="E121" s="236"/>
      <c r="F121" s="236"/>
      <c r="G121" s="241">
        <f t="shared" ref="G121:G128" si="11">+C121-E121</f>
        <v>0</v>
      </c>
      <c r="H121" s="242"/>
      <c r="I121" s="231">
        <f t="shared" ref="I121:I129" si="12">+IFERROR(E121/C121,0)</f>
        <v>0</v>
      </c>
      <c r="J121" s="232"/>
      <c r="K121" s="118"/>
      <c r="L121" s="153"/>
      <c r="M121" s="154">
        <f t="shared" si="10"/>
        <v>0</v>
      </c>
      <c r="N121" s="70">
        <f t="shared" ref="N121:N129" si="13">+IFERROR(L121/K121,0)</f>
        <v>0</v>
      </c>
      <c r="O121" s="51"/>
    </row>
    <row r="122" spans="1:15" s="52" customFormat="1" ht="30.75" customHeight="1" x14ac:dyDescent="0.35">
      <c r="A122" s="50"/>
      <c r="B122" s="69" t="s">
        <v>48</v>
      </c>
      <c r="C122" s="235"/>
      <c r="D122" s="236"/>
      <c r="E122" s="236"/>
      <c r="F122" s="236"/>
      <c r="G122" s="241">
        <f t="shared" si="11"/>
        <v>0</v>
      </c>
      <c r="H122" s="242"/>
      <c r="I122" s="231">
        <f t="shared" si="12"/>
        <v>0</v>
      </c>
      <c r="J122" s="232"/>
      <c r="K122" s="118"/>
      <c r="L122" s="153"/>
      <c r="M122" s="154">
        <f t="shared" si="10"/>
        <v>0</v>
      </c>
      <c r="N122" s="70">
        <f t="shared" si="13"/>
        <v>0</v>
      </c>
      <c r="O122" s="51"/>
    </row>
    <row r="123" spans="1:15" s="52" customFormat="1" ht="30.75" customHeight="1" x14ac:dyDescent="0.35">
      <c r="A123" s="50"/>
      <c r="B123" s="69" t="s">
        <v>49</v>
      </c>
      <c r="C123" s="235"/>
      <c r="D123" s="236"/>
      <c r="E123" s="236"/>
      <c r="F123" s="236"/>
      <c r="G123" s="241">
        <f t="shared" si="11"/>
        <v>0</v>
      </c>
      <c r="H123" s="242"/>
      <c r="I123" s="231">
        <f t="shared" si="12"/>
        <v>0</v>
      </c>
      <c r="J123" s="232"/>
      <c r="K123" s="118"/>
      <c r="L123" s="153"/>
      <c r="M123" s="154">
        <f t="shared" si="10"/>
        <v>0</v>
      </c>
      <c r="N123" s="70">
        <f t="shared" si="13"/>
        <v>0</v>
      </c>
      <c r="O123" s="51"/>
    </row>
    <row r="124" spans="1:15" s="52" customFormat="1" ht="30.75" customHeight="1" x14ac:dyDescent="0.35">
      <c r="A124" s="50"/>
      <c r="B124" s="68" t="s">
        <v>4</v>
      </c>
      <c r="C124" s="243">
        <v>8760</v>
      </c>
      <c r="D124" s="244"/>
      <c r="E124" s="244">
        <v>8750.2664110999995</v>
      </c>
      <c r="F124" s="244"/>
      <c r="G124" s="241">
        <f t="shared" si="11"/>
        <v>9.7335889000005409</v>
      </c>
      <c r="H124" s="242"/>
      <c r="I124" s="231">
        <f t="shared" si="12"/>
        <v>0.99888885971461183</v>
      </c>
      <c r="J124" s="232"/>
      <c r="K124" s="184">
        <v>1839</v>
      </c>
      <c r="L124" s="185">
        <v>1054</v>
      </c>
      <c r="M124" s="154">
        <f t="shared" si="10"/>
        <v>785</v>
      </c>
      <c r="N124" s="70">
        <f t="shared" si="13"/>
        <v>0.57313757476889615</v>
      </c>
      <c r="O124" s="51"/>
    </row>
    <row r="125" spans="1:15" s="52" customFormat="1" ht="30.75" customHeight="1" x14ac:dyDescent="0.35">
      <c r="A125" s="50"/>
      <c r="B125" s="67" t="s">
        <v>50</v>
      </c>
      <c r="C125" s="235"/>
      <c r="D125" s="236"/>
      <c r="E125" s="236"/>
      <c r="F125" s="236"/>
      <c r="G125" s="241">
        <f t="shared" si="11"/>
        <v>0</v>
      </c>
      <c r="H125" s="242"/>
      <c r="I125" s="231">
        <f t="shared" si="12"/>
        <v>0</v>
      </c>
      <c r="J125" s="232"/>
      <c r="K125" s="118"/>
      <c r="L125" s="153"/>
      <c r="M125" s="154">
        <f t="shared" si="10"/>
        <v>0</v>
      </c>
      <c r="N125" s="70">
        <f t="shared" si="13"/>
        <v>0</v>
      </c>
      <c r="O125" s="51"/>
    </row>
    <row r="126" spans="1:15" s="52" customFormat="1" ht="30.75" customHeight="1" x14ac:dyDescent="0.35">
      <c r="A126" s="50"/>
      <c r="B126" s="68" t="s">
        <v>46</v>
      </c>
      <c r="C126" s="235"/>
      <c r="D126" s="236"/>
      <c r="E126" s="236"/>
      <c r="F126" s="236"/>
      <c r="G126" s="241">
        <f t="shared" si="11"/>
        <v>0</v>
      </c>
      <c r="H126" s="242"/>
      <c r="I126" s="231">
        <f t="shared" si="12"/>
        <v>0</v>
      </c>
      <c r="J126" s="232"/>
      <c r="K126" s="118"/>
      <c r="L126" s="153"/>
      <c r="M126" s="154">
        <f>+K126-L126</f>
        <v>0</v>
      </c>
      <c r="N126" s="70">
        <f t="shared" si="13"/>
        <v>0</v>
      </c>
      <c r="O126" s="51"/>
    </row>
    <row r="127" spans="1:15" s="52" customFormat="1" ht="30.75" customHeight="1" x14ac:dyDescent="0.35">
      <c r="A127" s="50"/>
      <c r="B127" s="69" t="s">
        <v>51</v>
      </c>
      <c r="C127" s="235"/>
      <c r="D127" s="236"/>
      <c r="E127" s="236"/>
      <c r="F127" s="236"/>
      <c r="G127" s="241">
        <f t="shared" si="11"/>
        <v>0</v>
      </c>
      <c r="H127" s="242"/>
      <c r="I127" s="231">
        <f t="shared" si="12"/>
        <v>0</v>
      </c>
      <c r="J127" s="232"/>
      <c r="K127" s="118"/>
      <c r="L127" s="153"/>
      <c r="M127" s="154">
        <f>+K127-L127</f>
        <v>0</v>
      </c>
      <c r="N127" s="70">
        <f t="shared" si="13"/>
        <v>0</v>
      </c>
      <c r="O127" s="51"/>
    </row>
    <row r="128" spans="1:15" s="52" customFormat="1" ht="30.75" customHeight="1" x14ac:dyDescent="0.35">
      <c r="A128" s="50"/>
      <c r="B128" s="69" t="s">
        <v>8</v>
      </c>
      <c r="C128" s="235"/>
      <c r="D128" s="236"/>
      <c r="E128" s="236"/>
      <c r="F128" s="236"/>
      <c r="G128" s="241">
        <f t="shared" si="11"/>
        <v>0</v>
      </c>
      <c r="H128" s="242"/>
      <c r="I128" s="231">
        <f t="shared" si="12"/>
        <v>0</v>
      </c>
      <c r="J128" s="232"/>
      <c r="K128" s="118"/>
      <c r="L128" s="153"/>
      <c r="M128" s="154">
        <f>+K128-L128</f>
        <v>0</v>
      </c>
      <c r="N128" s="70">
        <f t="shared" si="13"/>
        <v>0</v>
      </c>
      <c r="O128" s="51"/>
    </row>
    <row r="129" spans="1:15" s="52" customFormat="1" ht="30.75" customHeight="1" thickBot="1" x14ac:dyDescent="0.4">
      <c r="A129" s="50"/>
      <c r="B129" s="22" t="s">
        <v>1</v>
      </c>
      <c r="C129" s="259">
        <f>+SUM(C120:D128)</f>
        <v>8760</v>
      </c>
      <c r="D129" s="260"/>
      <c r="E129" s="251">
        <f>+SUM(E120:F128)</f>
        <v>8750.2664110999995</v>
      </c>
      <c r="F129" s="252"/>
      <c r="G129" s="251">
        <f>+SUM(G120:H128)</f>
        <v>9.7335889000005409</v>
      </c>
      <c r="H129" s="252"/>
      <c r="I129" s="233">
        <f t="shared" si="12"/>
        <v>0.99888885971461183</v>
      </c>
      <c r="J129" s="234"/>
      <c r="K129" s="155">
        <f>+SUM(K120:K128)</f>
        <v>1839</v>
      </c>
      <c r="L129" s="156">
        <f>+SUM(L120:L128)</f>
        <v>1054</v>
      </c>
      <c r="M129" s="156">
        <f>+SUM(M125:M128)</f>
        <v>0</v>
      </c>
      <c r="N129" s="48">
        <f t="shared" si="13"/>
        <v>0.57313757476889615</v>
      </c>
      <c r="O129" s="51"/>
    </row>
    <row r="130" spans="1:15" ht="25.5" customHeight="1" x14ac:dyDescent="0.35">
      <c r="A130" s="4"/>
      <c r="B130" s="26" t="s">
        <v>23</v>
      </c>
      <c r="C130" s="1"/>
      <c r="D130" s="1"/>
      <c r="E130" s="1"/>
      <c r="F130" s="1"/>
      <c r="G130" s="28"/>
      <c r="H130" s="27" t="s">
        <v>54</v>
      </c>
      <c r="I130" s="28"/>
      <c r="J130" s="43"/>
      <c r="K130"/>
      <c r="L130"/>
      <c r="M130"/>
      <c r="N130" s="30"/>
      <c r="O130" s="8"/>
    </row>
    <row r="131" spans="1:15" ht="25.5" customHeight="1" x14ac:dyDescent="0.35">
      <c r="A131" s="4"/>
      <c r="B131" s="344" t="s">
        <v>260</v>
      </c>
      <c r="C131" s="327"/>
      <c r="D131" s="327"/>
      <c r="E131" s="327"/>
      <c r="F131" s="327"/>
      <c r="G131" s="328"/>
      <c r="H131" s="15"/>
      <c r="I131" s="18"/>
      <c r="J131"/>
      <c r="K131"/>
      <c r="L131"/>
      <c r="M131"/>
      <c r="N131" s="30"/>
      <c r="O131" s="8"/>
    </row>
    <row r="132" spans="1:15" ht="25.5" customHeight="1" x14ac:dyDescent="0.35">
      <c r="A132" s="4"/>
      <c r="B132" s="326"/>
      <c r="C132" s="327"/>
      <c r="D132" s="327"/>
      <c r="E132" s="327"/>
      <c r="F132" s="327"/>
      <c r="G132" s="328"/>
      <c r="H132" s="15"/>
      <c r="I132" s="18"/>
      <c r="J132"/>
      <c r="K132"/>
      <c r="L132"/>
      <c r="M132"/>
      <c r="N132" s="30"/>
      <c r="O132" s="8"/>
    </row>
    <row r="133" spans="1:15" ht="25.5" customHeight="1" x14ac:dyDescent="0.35">
      <c r="A133" s="4"/>
      <c r="B133" s="326"/>
      <c r="C133" s="327"/>
      <c r="D133" s="327"/>
      <c r="E133" s="327"/>
      <c r="F133" s="327"/>
      <c r="G133" s="328"/>
      <c r="H133" s="15"/>
      <c r="I133" s="18"/>
      <c r="J133"/>
      <c r="K133"/>
      <c r="L133"/>
      <c r="M133"/>
      <c r="N133" s="30"/>
      <c r="O133" s="8"/>
    </row>
    <row r="134" spans="1:15" ht="25.5" customHeight="1" x14ac:dyDescent="0.35">
      <c r="A134" s="4"/>
      <c r="B134" s="326"/>
      <c r="C134" s="327"/>
      <c r="D134" s="327"/>
      <c r="E134" s="327"/>
      <c r="F134" s="327"/>
      <c r="G134" s="328"/>
      <c r="H134" s="15"/>
      <c r="I134" s="18"/>
      <c r="J134"/>
      <c r="K134"/>
      <c r="L134"/>
      <c r="M134"/>
      <c r="N134" s="30"/>
      <c r="O134" s="8"/>
    </row>
    <row r="135" spans="1:15" ht="25.5" customHeight="1" x14ac:dyDescent="0.35">
      <c r="A135" s="4"/>
      <c r="B135" s="326"/>
      <c r="C135" s="327"/>
      <c r="D135" s="327"/>
      <c r="E135" s="327"/>
      <c r="F135" s="327"/>
      <c r="G135" s="328"/>
      <c r="H135" s="15"/>
      <c r="I135" s="18"/>
      <c r="J135"/>
      <c r="K135"/>
      <c r="L135"/>
      <c r="M135"/>
      <c r="N135" s="30"/>
      <c r="O135" s="8"/>
    </row>
    <row r="136" spans="1:15" ht="25.5" customHeight="1" x14ac:dyDescent="0.35">
      <c r="A136" s="4"/>
      <c r="B136" s="326"/>
      <c r="C136" s="327"/>
      <c r="D136" s="327"/>
      <c r="E136" s="327"/>
      <c r="F136" s="327"/>
      <c r="G136" s="328"/>
      <c r="H136" s="15"/>
      <c r="I136" s="18"/>
      <c r="J136"/>
      <c r="K136"/>
      <c r="L136"/>
      <c r="M136"/>
      <c r="N136" s="30"/>
      <c r="O136" s="8"/>
    </row>
    <row r="137" spans="1:15" ht="25.5" customHeight="1" x14ac:dyDescent="0.35">
      <c r="A137" s="4"/>
      <c r="B137" s="326"/>
      <c r="C137" s="327"/>
      <c r="D137" s="327"/>
      <c r="E137" s="327"/>
      <c r="F137" s="327"/>
      <c r="G137" s="328"/>
      <c r="H137" s="15"/>
      <c r="I137" s="18"/>
      <c r="J137"/>
      <c r="K137"/>
      <c r="L137"/>
      <c r="M137"/>
      <c r="N137" s="30"/>
      <c r="O137" s="8"/>
    </row>
    <row r="138" spans="1:15" ht="25.5" customHeight="1" x14ac:dyDescent="0.35">
      <c r="A138" s="4"/>
      <c r="B138" s="326"/>
      <c r="C138" s="327"/>
      <c r="D138" s="327"/>
      <c r="E138" s="327"/>
      <c r="F138" s="327"/>
      <c r="G138" s="328"/>
      <c r="H138" s="15"/>
      <c r="I138" s="18"/>
      <c r="J138"/>
      <c r="K138"/>
      <c r="L138"/>
      <c r="M138"/>
      <c r="N138" s="30"/>
      <c r="O138" s="8"/>
    </row>
    <row r="139" spans="1:15" ht="25.5" customHeight="1" x14ac:dyDescent="0.35">
      <c r="A139" s="4"/>
      <c r="B139" s="326"/>
      <c r="C139" s="327"/>
      <c r="D139" s="327"/>
      <c r="E139" s="327"/>
      <c r="F139" s="327"/>
      <c r="G139" s="328"/>
      <c r="H139" s="15"/>
      <c r="I139" s="18"/>
      <c r="J139"/>
      <c r="K139"/>
      <c r="L139"/>
      <c r="M139"/>
      <c r="N139" s="30"/>
      <c r="O139" s="8"/>
    </row>
    <row r="140" spans="1:15" ht="25.5" customHeight="1" x14ac:dyDescent="0.35">
      <c r="A140" s="4"/>
      <c r="B140" s="326"/>
      <c r="C140" s="327"/>
      <c r="D140" s="327"/>
      <c r="E140" s="327"/>
      <c r="F140" s="327"/>
      <c r="G140" s="328"/>
      <c r="H140" s="15"/>
      <c r="I140"/>
      <c r="J140"/>
      <c r="K140"/>
      <c r="L140"/>
      <c r="M140"/>
      <c r="N140" s="30"/>
      <c r="O140" s="8"/>
    </row>
    <row r="141" spans="1:15" ht="25.5" customHeight="1" x14ac:dyDescent="0.35">
      <c r="A141" s="4"/>
      <c r="B141" s="326"/>
      <c r="C141" s="327"/>
      <c r="D141" s="327"/>
      <c r="E141" s="327"/>
      <c r="F141" s="327"/>
      <c r="G141" s="328"/>
      <c r="H141" s="15"/>
      <c r="I141"/>
      <c r="J141"/>
      <c r="K141"/>
      <c r="L141"/>
      <c r="M141"/>
      <c r="N141" s="30"/>
      <c r="O141" s="8"/>
    </row>
    <row r="142" spans="1:15" ht="25.5" customHeight="1" x14ac:dyDescent="0.35">
      <c r="A142" s="4"/>
      <c r="B142" s="326"/>
      <c r="C142" s="327"/>
      <c r="D142" s="327"/>
      <c r="E142" s="327"/>
      <c r="F142" s="327"/>
      <c r="G142" s="328"/>
      <c r="H142" s="15"/>
      <c r="I142"/>
      <c r="J142"/>
      <c r="K142"/>
      <c r="L142"/>
      <c r="M142"/>
      <c r="N142" s="30"/>
      <c r="O142" s="8"/>
    </row>
    <row r="143" spans="1:15" ht="25.5" customHeight="1" x14ac:dyDescent="0.35">
      <c r="A143" s="4"/>
      <c r="B143" s="326"/>
      <c r="C143" s="327"/>
      <c r="D143" s="327"/>
      <c r="E143" s="327"/>
      <c r="F143" s="327"/>
      <c r="G143" s="328"/>
      <c r="H143" s="15"/>
      <c r="I143"/>
      <c r="J143"/>
      <c r="K143"/>
      <c r="L143"/>
      <c r="M143"/>
      <c r="N143" s="30"/>
      <c r="O143" s="8"/>
    </row>
    <row r="144" spans="1:15" ht="25.5" customHeight="1" thickBot="1" x14ac:dyDescent="0.4">
      <c r="A144" s="4"/>
      <c r="B144" s="329"/>
      <c r="C144" s="330"/>
      <c r="D144" s="330"/>
      <c r="E144" s="330"/>
      <c r="F144" s="330"/>
      <c r="G144" s="331"/>
      <c r="H144" s="32"/>
      <c r="I144" s="31"/>
      <c r="J144" s="31"/>
      <c r="K144" s="31"/>
      <c r="L144" s="31"/>
      <c r="M144" s="31"/>
      <c r="N144" s="33"/>
      <c r="O144" s="8"/>
    </row>
    <row r="145" spans="1:18" x14ac:dyDescent="0.35">
      <c r="A145" s="4"/>
      <c r="O145" s="8"/>
    </row>
    <row r="146" spans="1:18" ht="15" thickBot="1" x14ac:dyDescent="0.4">
      <c r="A146" s="4"/>
      <c r="O146" s="8"/>
    </row>
    <row r="147" spans="1:18" ht="30.75" customHeight="1" thickBot="1" x14ac:dyDescent="0.4">
      <c r="A147" s="4"/>
      <c r="B147" s="214" t="s">
        <v>88</v>
      </c>
      <c r="C147" s="215"/>
      <c r="D147" s="215"/>
      <c r="E147" s="215"/>
      <c r="F147" s="215"/>
      <c r="G147" s="215"/>
      <c r="H147" s="215"/>
      <c r="I147" s="215"/>
      <c r="J147" s="215"/>
      <c r="K147" s="215"/>
      <c r="L147" s="215"/>
      <c r="M147" s="215"/>
      <c r="N147" s="216"/>
      <c r="O147" s="8"/>
    </row>
    <row r="148" spans="1:18" ht="30.75" customHeight="1" x14ac:dyDescent="0.35">
      <c r="A148" s="4"/>
      <c r="B148" s="39" t="s">
        <v>6</v>
      </c>
      <c r="C148" s="217" t="s">
        <v>55</v>
      </c>
      <c r="D148" s="217"/>
      <c r="E148" s="38" t="s">
        <v>56</v>
      </c>
      <c r="F148" s="38" t="s">
        <v>89</v>
      </c>
      <c r="G148" s="219" t="s">
        <v>57</v>
      </c>
      <c r="H148" s="220" t="s">
        <v>57</v>
      </c>
      <c r="I148" s="219" t="s">
        <v>58</v>
      </c>
      <c r="J148" s="220"/>
      <c r="K148" s="219" t="s">
        <v>59</v>
      </c>
      <c r="L148" s="220"/>
      <c r="M148" s="217" t="s">
        <v>63</v>
      </c>
      <c r="N148" s="218"/>
      <c r="O148" s="8"/>
    </row>
    <row r="149" spans="1:18" ht="30.75" customHeight="1" x14ac:dyDescent="0.35">
      <c r="A149" s="4"/>
      <c r="B149" s="35" t="s">
        <v>60</v>
      </c>
      <c r="C149" s="192">
        <v>45246</v>
      </c>
      <c r="D149" s="192"/>
      <c r="E149" s="180">
        <v>2</v>
      </c>
      <c r="F149" s="180">
        <v>1</v>
      </c>
      <c r="G149" s="229">
        <v>1</v>
      </c>
      <c r="H149" s="230"/>
      <c r="I149" s="229">
        <v>0</v>
      </c>
      <c r="J149" s="230"/>
      <c r="K149" s="193">
        <v>1</v>
      </c>
      <c r="L149" s="194"/>
      <c r="M149" s="204" t="s">
        <v>365</v>
      </c>
      <c r="N149" s="191"/>
      <c r="O149" s="8"/>
    </row>
    <row r="150" spans="1:18" ht="30.75" customHeight="1" x14ac:dyDescent="0.35">
      <c r="A150" s="4"/>
      <c r="B150" s="35" t="s">
        <v>61</v>
      </c>
      <c r="C150" s="192"/>
      <c r="D150" s="192"/>
      <c r="E150" s="181"/>
      <c r="F150" s="181"/>
      <c r="G150" s="229"/>
      <c r="H150" s="230"/>
      <c r="I150" s="229"/>
      <c r="J150" s="230"/>
      <c r="K150" s="193"/>
      <c r="L150" s="194"/>
      <c r="M150" s="204"/>
      <c r="N150" s="191"/>
      <c r="O150" s="8"/>
    </row>
    <row r="151" spans="1:18" ht="30.75" customHeight="1" thickBot="1" x14ac:dyDescent="0.4">
      <c r="A151" s="4"/>
      <c r="B151" s="36" t="s">
        <v>62</v>
      </c>
      <c r="C151" s="225"/>
      <c r="D151" s="225"/>
      <c r="E151" s="120"/>
      <c r="F151" s="120"/>
      <c r="G151" s="212"/>
      <c r="H151" s="213"/>
      <c r="I151" s="212"/>
      <c r="J151" s="213"/>
      <c r="K151" s="221"/>
      <c r="L151" s="222"/>
      <c r="M151" s="223"/>
      <c r="N151" s="224"/>
      <c r="O151" s="8"/>
    </row>
    <row r="152" spans="1:18" ht="27.75" customHeight="1" thickBot="1" x14ac:dyDescent="0.4">
      <c r="A152" s="4"/>
      <c r="B152" s="226" t="s">
        <v>163</v>
      </c>
      <c r="C152" s="227"/>
      <c r="D152" s="227"/>
      <c r="E152" s="227"/>
      <c r="F152" s="227"/>
      <c r="G152" s="227"/>
      <c r="H152" s="227"/>
      <c r="I152" s="227"/>
      <c r="J152" s="227"/>
      <c r="K152" s="227"/>
      <c r="L152" s="227"/>
      <c r="M152" s="227"/>
      <c r="N152" s="228"/>
      <c r="O152" s="8"/>
      <c r="R152" s="34"/>
    </row>
    <row r="153" spans="1:18" ht="25.5" customHeight="1" x14ac:dyDescent="0.35">
      <c r="A153" s="4"/>
      <c r="B153" s="26" t="s">
        <v>23</v>
      </c>
      <c r="C153" s="1"/>
      <c r="D153" s="1"/>
      <c r="E153" s="1"/>
      <c r="F153" s="1"/>
      <c r="G153" s="28"/>
      <c r="H153" s="28"/>
      <c r="I153" s="28"/>
      <c r="J153" s="1"/>
      <c r="K153" s="1"/>
      <c r="L153" s="1"/>
      <c r="M153" s="1"/>
      <c r="N153" s="29"/>
      <c r="O153" s="8"/>
    </row>
    <row r="154" spans="1:18" ht="25.5" customHeight="1" x14ac:dyDescent="0.35">
      <c r="A154" s="4"/>
      <c r="B154" s="326" t="s">
        <v>261</v>
      </c>
      <c r="C154" s="327"/>
      <c r="D154" s="327"/>
      <c r="E154" s="327"/>
      <c r="F154" s="327"/>
      <c r="G154" s="327"/>
      <c r="H154" s="327"/>
      <c r="I154" s="327"/>
      <c r="J154" s="327"/>
      <c r="K154" s="327"/>
      <c r="L154" s="327"/>
      <c r="M154" s="327"/>
      <c r="N154" s="342"/>
      <c r="O154" s="8"/>
    </row>
    <row r="155" spans="1:18" ht="25.5" customHeight="1" x14ac:dyDescent="0.35">
      <c r="A155" s="4"/>
      <c r="B155" s="326"/>
      <c r="C155" s="327"/>
      <c r="D155" s="327"/>
      <c r="E155" s="327"/>
      <c r="F155" s="327"/>
      <c r="G155" s="327"/>
      <c r="H155" s="327"/>
      <c r="I155" s="327"/>
      <c r="J155" s="327"/>
      <c r="K155" s="327"/>
      <c r="L155" s="327"/>
      <c r="M155" s="327"/>
      <c r="N155" s="342"/>
      <c r="O155" s="8"/>
    </row>
    <row r="156" spans="1:18" ht="25.5" customHeight="1" x14ac:dyDescent="0.35">
      <c r="A156" s="4"/>
      <c r="B156" s="326"/>
      <c r="C156" s="327"/>
      <c r="D156" s="327"/>
      <c r="E156" s="327"/>
      <c r="F156" s="327"/>
      <c r="G156" s="327"/>
      <c r="H156" s="327"/>
      <c r="I156" s="327"/>
      <c r="J156" s="327"/>
      <c r="K156" s="327"/>
      <c r="L156" s="327"/>
      <c r="M156" s="327"/>
      <c r="N156" s="342"/>
      <c r="O156" s="8"/>
    </row>
    <row r="157" spans="1:18" ht="25.5" customHeight="1" x14ac:dyDescent="0.35">
      <c r="A157" s="4"/>
      <c r="B157" s="326"/>
      <c r="C157" s="327"/>
      <c r="D157" s="327"/>
      <c r="E157" s="327"/>
      <c r="F157" s="327"/>
      <c r="G157" s="327"/>
      <c r="H157" s="327"/>
      <c r="I157" s="327"/>
      <c r="J157" s="327"/>
      <c r="K157" s="327"/>
      <c r="L157" s="327"/>
      <c r="M157" s="327"/>
      <c r="N157" s="342"/>
      <c r="O157" s="8"/>
    </row>
    <row r="158" spans="1:18" ht="25.5" customHeight="1" x14ac:dyDescent="0.35">
      <c r="A158" s="4"/>
      <c r="B158" s="326"/>
      <c r="C158" s="327"/>
      <c r="D158" s="327"/>
      <c r="E158" s="327"/>
      <c r="F158" s="327"/>
      <c r="G158" s="327"/>
      <c r="H158" s="327"/>
      <c r="I158" s="327"/>
      <c r="J158" s="327"/>
      <c r="K158" s="327"/>
      <c r="L158" s="327"/>
      <c r="M158" s="327"/>
      <c r="N158" s="342"/>
      <c r="O158" s="8"/>
    </row>
    <row r="159" spans="1:18" ht="25.5" customHeight="1" x14ac:dyDescent="0.35">
      <c r="A159" s="4"/>
      <c r="B159" s="326"/>
      <c r="C159" s="327"/>
      <c r="D159" s="327"/>
      <c r="E159" s="327"/>
      <c r="F159" s="327"/>
      <c r="G159" s="327"/>
      <c r="H159" s="327"/>
      <c r="I159" s="327"/>
      <c r="J159" s="327"/>
      <c r="K159" s="327"/>
      <c r="L159" s="327"/>
      <c r="M159" s="327"/>
      <c r="N159" s="342"/>
      <c r="O159" s="8"/>
    </row>
    <row r="160" spans="1:18" ht="25.5" customHeight="1" x14ac:dyDescent="0.35">
      <c r="A160" s="4"/>
      <c r="B160" s="326"/>
      <c r="C160" s="327"/>
      <c r="D160" s="327"/>
      <c r="E160" s="327"/>
      <c r="F160" s="327"/>
      <c r="G160" s="327"/>
      <c r="H160" s="327"/>
      <c r="I160" s="327"/>
      <c r="J160" s="327"/>
      <c r="K160" s="327"/>
      <c r="L160" s="327"/>
      <c r="M160" s="327"/>
      <c r="N160" s="342"/>
      <c r="O160" s="8"/>
    </row>
    <row r="161" spans="1:15" ht="25.5" customHeight="1" x14ac:dyDescent="0.35">
      <c r="A161" s="4"/>
      <c r="B161" s="326"/>
      <c r="C161" s="327"/>
      <c r="D161" s="327"/>
      <c r="E161" s="327"/>
      <c r="F161" s="327"/>
      <c r="G161" s="327"/>
      <c r="H161" s="327"/>
      <c r="I161" s="327"/>
      <c r="J161" s="327"/>
      <c r="K161" s="327"/>
      <c r="L161" s="327"/>
      <c r="M161" s="327"/>
      <c r="N161" s="342"/>
      <c r="O161" s="8"/>
    </row>
    <row r="162" spans="1:15" ht="25.5" customHeight="1" x14ac:dyDescent="0.35">
      <c r="A162" s="4"/>
      <c r="B162" s="326"/>
      <c r="C162" s="327"/>
      <c r="D162" s="327"/>
      <c r="E162" s="327"/>
      <c r="F162" s="327"/>
      <c r="G162" s="327"/>
      <c r="H162" s="327"/>
      <c r="I162" s="327"/>
      <c r="J162" s="327"/>
      <c r="K162" s="327"/>
      <c r="L162" s="327"/>
      <c r="M162" s="327"/>
      <c r="N162" s="342"/>
      <c r="O162" s="8"/>
    </row>
    <row r="163" spans="1:15" ht="25.5" customHeight="1" x14ac:dyDescent="0.35">
      <c r="A163" s="4"/>
      <c r="B163" s="326"/>
      <c r="C163" s="327"/>
      <c r="D163" s="327"/>
      <c r="E163" s="327"/>
      <c r="F163" s="327"/>
      <c r="G163" s="327"/>
      <c r="H163" s="327"/>
      <c r="I163" s="327"/>
      <c r="J163" s="327"/>
      <c r="K163" s="327"/>
      <c r="L163" s="327"/>
      <c r="M163" s="327"/>
      <c r="N163" s="342"/>
      <c r="O163" s="8"/>
    </row>
    <row r="164" spans="1:15" ht="25.5" customHeight="1" x14ac:dyDescent="0.35">
      <c r="A164" s="4"/>
      <c r="B164" s="326"/>
      <c r="C164" s="327"/>
      <c r="D164" s="327"/>
      <c r="E164" s="327"/>
      <c r="F164" s="327"/>
      <c r="G164" s="327"/>
      <c r="H164" s="327"/>
      <c r="I164" s="327"/>
      <c r="J164" s="327"/>
      <c r="K164" s="327"/>
      <c r="L164" s="327"/>
      <c r="M164" s="327"/>
      <c r="N164" s="342"/>
      <c r="O164" s="8"/>
    </row>
    <row r="165" spans="1:15" ht="25.5" customHeight="1" x14ac:dyDescent="0.35">
      <c r="A165" s="4"/>
      <c r="B165" s="326"/>
      <c r="C165" s="327"/>
      <c r="D165" s="327"/>
      <c r="E165" s="327"/>
      <c r="F165" s="327"/>
      <c r="G165" s="327"/>
      <c r="H165" s="327"/>
      <c r="I165" s="327"/>
      <c r="J165" s="327"/>
      <c r="K165" s="327"/>
      <c r="L165" s="327"/>
      <c r="M165" s="327"/>
      <c r="N165" s="342"/>
      <c r="O165" s="8"/>
    </row>
    <row r="166" spans="1:15" ht="25.5" customHeight="1" x14ac:dyDescent="0.35">
      <c r="A166" s="4"/>
      <c r="B166" s="326"/>
      <c r="C166" s="327"/>
      <c r="D166" s="327"/>
      <c r="E166" s="327"/>
      <c r="F166" s="327"/>
      <c r="G166" s="327"/>
      <c r="H166" s="327"/>
      <c r="I166" s="327"/>
      <c r="J166" s="327"/>
      <c r="K166" s="327"/>
      <c r="L166" s="327"/>
      <c r="M166" s="327"/>
      <c r="N166" s="342"/>
      <c r="O166" s="8"/>
    </row>
    <row r="167" spans="1:15" ht="25.5" customHeight="1" x14ac:dyDescent="0.35">
      <c r="A167" s="4"/>
      <c r="B167" s="326"/>
      <c r="C167" s="327"/>
      <c r="D167" s="327"/>
      <c r="E167" s="327"/>
      <c r="F167" s="327"/>
      <c r="G167" s="327"/>
      <c r="H167" s="327"/>
      <c r="I167" s="327"/>
      <c r="J167" s="327"/>
      <c r="K167" s="327"/>
      <c r="L167" s="327"/>
      <c r="M167" s="327"/>
      <c r="N167" s="342"/>
      <c r="O167" s="8"/>
    </row>
    <row r="168" spans="1:15" ht="25.5" customHeight="1" thickBot="1" x14ac:dyDescent="0.4">
      <c r="A168" s="4"/>
      <c r="B168" s="329"/>
      <c r="C168" s="330"/>
      <c r="D168" s="330"/>
      <c r="E168" s="330"/>
      <c r="F168" s="330"/>
      <c r="G168" s="330"/>
      <c r="H168" s="330"/>
      <c r="I168" s="330"/>
      <c r="J168" s="330"/>
      <c r="K168" s="330"/>
      <c r="L168" s="330"/>
      <c r="M168" s="330"/>
      <c r="N168" s="343"/>
      <c r="O168" s="8"/>
    </row>
    <row r="169" spans="1:15" ht="15" thickBot="1" x14ac:dyDescent="0.4">
      <c r="A169" s="4"/>
      <c r="O169" s="8"/>
    </row>
    <row r="170" spans="1:15" ht="30.75" customHeight="1" thickBot="1" x14ac:dyDescent="0.4">
      <c r="A170" s="4"/>
      <c r="B170" s="214" t="s">
        <v>90</v>
      </c>
      <c r="C170" s="215"/>
      <c r="D170" s="215"/>
      <c r="E170" s="215"/>
      <c r="F170" s="215"/>
      <c r="G170" s="215"/>
      <c r="H170" s="215"/>
      <c r="I170" s="215"/>
      <c r="J170" s="215"/>
      <c r="K170" s="215"/>
      <c r="L170" s="215"/>
      <c r="M170" s="215"/>
      <c r="N170" s="216"/>
      <c r="O170" s="8"/>
    </row>
    <row r="171" spans="1:15" ht="30.75" customHeight="1" x14ac:dyDescent="0.35">
      <c r="A171" s="4"/>
      <c r="B171" s="39" t="s">
        <v>64</v>
      </c>
      <c r="C171" s="217" t="s">
        <v>169</v>
      </c>
      <c r="D171" s="217"/>
      <c r="E171" s="217" t="s">
        <v>170</v>
      </c>
      <c r="F171" s="217"/>
      <c r="G171" s="217" t="s">
        <v>153</v>
      </c>
      <c r="H171" s="217"/>
      <c r="I171" s="217" t="s">
        <v>154</v>
      </c>
      <c r="J171" s="217"/>
      <c r="K171" s="217" t="s">
        <v>155</v>
      </c>
      <c r="L171" s="217"/>
      <c r="M171" s="217" t="s">
        <v>156</v>
      </c>
      <c r="N171" s="218"/>
      <c r="O171" s="8"/>
    </row>
    <row r="172" spans="1:15" s="52" customFormat="1" ht="30.75" customHeight="1" x14ac:dyDescent="0.35">
      <c r="A172" s="50"/>
      <c r="B172" s="49" t="s">
        <v>65</v>
      </c>
      <c r="C172" s="205">
        <v>0</v>
      </c>
      <c r="D172" s="205"/>
      <c r="E172" s="205">
        <v>0</v>
      </c>
      <c r="F172" s="205"/>
      <c r="G172" s="188">
        <v>0</v>
      </c>
      <c r="H172" s="189"/>
      <c r="I172" s="206">
        <f>+IFERROR(G172/E172,0)</f>
        <v>0</v>
      </c>
      <c r="J172" s="206"/>
      <c r="K172" s="188">
        <v>0</v>
      </c>
      <c r="L172" s="189"/>
      <c r="M172" s="207">
        <f>+IFERROR(K172/G172,0)</f>
        <v>0</v>
      </c>
      <c r="N172" s="208"/>
      <c r="O172" s="51"/>
    </row>
    <row r="173" spans="1:15" s="52" customFormat="1" ht="30.75" customHeight="1" x14ac:dyDescent="0.35">
      <c r="A173" s="50"/>
      <c r="B173" s="49" t="s">
        <v>66</v>
      </c>
      <c r="C173" s="205">
        <v>0</v>
      </c>
      <c r="D173" s="205"/>
      <c r="E173" s="205">
        <v>0</v>
      </c>
      <c r="F173" s="205"/>
      <c r="G173" s="188">
        <v>0</v>
      </c>
      <c r="H173" s="189"/>
      <c r="I173" s="206">
        <f t="shared" ref="I173:I183" si="14">+IFERROR(G173/E173,0)</f>
        <v>0</v>
      </c>
      <c r="J173" s="206"/>
      <c r="K173" s="188">
        <v>0</v>
      </c>
      <c r="L173" s="189"/>
      <c r="M173" s="207">
        <f t="shared" ref="M173:M183" si="15">+IFERROR(K173/G173,0)</f>
        <v>0</v>
      </c>
      <c r="N173" s="208"/>
      <c r="O173" s="51"/>
    </row>
    <row r="174" spans="1:15" s="52" customFormat="1" ht="30.75" customHeight="1" x14ac:dyDescent="0.35">
      <c r="A174" s="50"/>
      <c r="B174" s="49" t="s">
        <v>67</v>
      </c>
      <c r="C174" s="205">
        <v>0</v>
      </c>
      <c r="D174" s="205"/>
      <c r="E174" s="205">
        <v>0</v>
      </c>
      <c r="F174" s="205"/>
      <c r="G174" s="188">
        <v>0</v>
      </c>
      <c r="H174" s="189"/>
      <c r="I174" s="206">
        <f t="shared" si="14"/>
        <v>0</v>
      </c>
      <c r="J174" s="206"/>
      <c r="K174" s="188">
        <v>0</v>
      </c>
      <c r="L174" s="189"/>
      <c r="M174" s="207">
        <f t="shared" si="15"/>
        <v>0</v>
      </c>
      <c r="N174" s="208"/>
      <c r="O174" s="51"/>
    </row>
    <row r="175" spans="1:15" s="52" customFormat="1" ht="30.75" customHeight="1" x14ac:dyDescent="0.35">
      <c r="A175" s="50"/>
      <c r="B175" s="49" t="s">
        <v>68</v>
      </c>
      <c r="C175" s="205">
        <v>0</v>
      </c>
      <c r="D175" s="205"/>
      <c r="E175" s="205">
        <v>0</v>
      </c>
      <c r="F175" s="205"/>
      <c r="G175" s="188">
        <v>0</v>
      </c>
      <c r="H175" s="189"/>
      <c r="I175" s="206">
        <f t="shared" si="14"/>
        <v>0</v>
      </c>
      <c r="J175" s="206"/>
      <c r="K175" s="188">
        <v>0</v>
      </c>
      <c r="L175" s="189"/>
      <c r="M175" s="207">
        <f t="shared" si="15"/>
        <v>0</v>
      </c>
      <c r="N175" s="208"/>
      <c r="O175" s="51"/>
    </row>
    <row r="176" spans="1:15" s="52" customFormat="1" ht="30.75" customHeight="1" x14ac:dyDescent="0.35">
      <c r="A176" s="50"/>
      <c r="B176" s="49" t="s">
        <v>69</v>
      </c>
      <c r="C176" s="205">
        <v>0</v>
      </c>
      <c r="D176" s="205"/>
      <c r="E176" s="205">
        <v>0</v>
      </c>
      <c r="F176" s="205"/>
      <c r="G176" s="188">
        <v>0</v>
      </c>
      <c r="H176" s="189"/>
      <c r="I176" s="206">
        <f t="shared" si="14"/>
        <v>0</v>
      </c>
      <c r="J176" s="206"/>
      <c r="K176" s="188">
        <v>0</v>
      </c>
      <c r="L176" s="189"/>
      <c r="M176" s="207">
        <f t="shared" si="15"/>
        <v>0</v>
      </c>
      <c r="N176" s="208"/>
      <c r="O176" s="51"/>
    </row>
    <row r="177" spans="1:15" s="52" customFormat="1" ht="30.75" customHeight="1" x14ac:dyDescent="0.35">
      <c r="A177" s="50"/>
      <c r="B177" s="49" t="s">
        <v>70</v>
      </c>
      <c r="C177" s="205">
        <v>0</v>
      </c>
      <c r="D177" s="205"/>
      <c r="E177" s="205">
        <v>0</v>
      </c>
      <c r="F177" s="205"/>
      <c r="G177" s="188">
        <v>0</v>
      </c>
      <c r="H177" s="189"/>
      <c r="I177" s="206">
        <f t="shared" si="14"/>
        <v>0</v>
      </c>
      <c r="J177" s="206"/>
      <c r="K177" s="188">
        <v>0</v>
      </c>
      <c r="L177" s="189"/>
      <c r="M177" s="207">
        <f t="shared" si="15"/>
        <v>0</v>
      </c>
      <c r="N177" s="208"/>
      <c r="O177" s="51"/>
    </row>
    <row r="178" spans="1:15" s="52" customFormat="1" ht="30.75" customHeight="1" x14ac:dyDescent="0.35">
      <c r="A178" s="50"/>
      <c r="B178" s="49" t="s">
        <v>71</v>
      </c>
      <c r="C178" s="205">
        <v>0</v>
      </c>
      <c r="D178" s="205"/>
      <c r="E178" s="205">
        <v>0</v>
      </c>
      <c r="F178" s="205"/>
      <c r="G178" s="188"/>
      <c r="H178" s="189"/>
      <c r="I178" s="206">
        <f t="shared" si="14"/>
        <v>0</v>
      </c>
      <c r="J178" s="206"/>
      <c r="K178" s="188">
        <v>0</v>
      </c>
      <c r="L178" s="189"/>
      <c r="M178" s="207">
        <f t="shared" si="15"/>
        <v>0</v>
      </c>
      <c r="N178" s="208"/>
      <c r="O178" s="51"/>
    </row>
    <row r="179" spans="1:15" s="52" customFormat="1" ht="30.75" customHeight="1" x14ac:dyDescent="0.35">
      <c r="A179" s="50"/>
      <c r="B179" s="49" t="s">
        <v>72</v>
      </c>
      <c r="C179" s="205">
        <v>0</v>
      </c>
      <c r="D179" s="205"/>
      <c r="E179" s="205">
        <v>0</v>
      </c>
      <c r="F179" s="205"/>
      <c r="G179" s="188">
        <v>0</v>
      </c>
      <c r="H179" s="189"/>
      <c r="I179" s="206">
        <f t="shared" si="14"/>
        <v>0</v>
      </c>
      <c r="J179" s="206"/>
      <c r="K179" s="188">
        <v>0</v>
      </c>
      <c r="L179" s="189"/>
      <c r="M179" s="207">
        <f t="shared" si="15"/>
        <v>0</v>
      </c>
      <c r="N179" s="208"/>
      <c r="O179" s="51"/>
    </row>
    <row r="180" spans="1:15" s="52" customFormat="1" ht="30.75" customHeight="1" x14ac:dyDescent="0.35">
      <c r="A180" s="50"/>
      <c r="B180" s="49" t="s">
        <v>73</v>
      </c>
      <c r="C180" s="205">
        <v>0</v>
      </c>
      <c r="D180" s="205"/>
      <c r="E180" s="205">
        <v>0</v>
      </c>
      <c r="F180" s="205"/>
      <c r="G180" s="188">
        <v>0</v>
      </c>
      <c r="H180" s="189"/>
      <c r="I180" s="206">
        <f t="shared" si="14"/>
        <v>0</v>
      </c>
      <c r="J180" s="206"/>
      <c r="K180" s="188">
        <v>0</v>
      </c>
      <c r="L180" s="189"/>
      <c r="M180" s="207">
        <f t="shared" si="15"/>
        <v>0</v>
      </c>
      <c r="N180" s="208"/>
      <c r="O180" s="51"/>
    </row>
    <row r="181" spans="1:15" s="52" customFormat="1" ht="30.75" customHeight="1" x14ac:dyDescent="0.35">
      <c r="A181" s="50"/>
      <c r="B181" s="49" t="s">
        <v>74</v>
      </c>
      <c r="C181" s="205">
        <v>0</v>
      </c>
      <c r="D181" s="205"/>
      <c r="E181" s="205">
        <v>0</v>
      </c>
      <c r="F181" s="205"/>
      <c r="G181" s="188">
        <v>0</v>
      </c>
      <c r="H181" s="189"/>
      <c r="I181" s="206">
        <f t="shared" si="14"/>
        <v>0</v>
      </c>
      <c r="J181" s="206"/>
      <c r="K181" s="188">
        <v>0</v>
      </c>
      <c r="L181" s="189"/>
      <c r="M181" s="207">
        <f t="shared" si="15"/>
        <v>0</v>
      </c>
      <c r="N181" s="208"/>
      <c r="O181" s="51"/>
    </row>
    <row r="182" spans="1:15" s="52" customFormat="1" ht="30.75" customHeight="1" x14ac:dyDescent="0.35">
      <c r="A182" s="50"/>
      <c r="B182" s="49" t="s">
        <v>75</v>
      </c>
      <c r="C182" s="205">
        <v>2</v>
      </c>
      <c r="D182" s="205"/>
      <c r="E182" s="205">
        <v>30</v>
      </c>
      <c r="F182" s="205"/>
      <c r="G182" s="188">
        <v>0</v>
      </c>
      <c r="H182" s="189"/>
      <c r="I182" s="206">
        <f t="shared" si="14"/>
        <v>0</v>
      </c>
      <c r="J182" s="206"/>
      <c r="K182" s="188">
        <v>0</v>
      </c>
      <c r="L182" s="189"/>
      <c r="M182" s="207">
        <f t="shared" si="15"/>
        <v>0</v>
      </c>
      <c r="N182" s="208"/>
      <c r="O182" s="51"/>
    </row>
    <row r="183" spans="1:15" s="52" customFormat="1" ht="30.75" customHeight="1" x14ac:dyDescent="0.35">
      <c r="A183" s="50"/>
      <c r="B183" s="49" t="s">
        <v>76</v>
      </c>
      <c r="C183" s="205">
        <v>2</v>
      </c>
      <c r="D183" s="205"/>
      <c r="E183" s="205">
        <v>62</v>
      </c>
      <c r="F183" s="205"/>
      <c r="G183" s="188">
        <v>0</v>
      </c>
      <c r="H183" s="189"/>
      <c r="I183" s="206">
        <f t="shared" si="14"/>
        <v>0</v>
      </c>
      <c r="J183" s="206"/>
      <c r="K183" s="188">
        <v>0</v>
      </c>
      <c r="L183" s="189"/>
      <c r="M183" s="207">
        <f t="shared" si="15"/>
        <v>0</v>
      </c>
      <c r="N183" s="208"/>
      <c r="O183" s="51"/>
    </row>
    <row r="184" spans="1:15" s="52" customFormat="1" ht="30.75" customHeight="1" thickBot="1" x14ac:dyDescent="0.4">
      <c r="A184" s="50"/>
      <c r="B184" s="23" t="s">
        <v>1</v>
      </c>
      <c r="C184" s="260">
        <f>+SUM(C172:D183)</f>
        <v>4</v>
      </c>
      <c r="D184" s="260"/>
      <c r="E184" s="260">
        <f>+SUM(E172:F183)</f>
        <v>92</v>
      </c>
      <c r="F184" s="260"/>
      <c r="G184" s="260">
        <f>+SUM(G172:H183)</f>
        <v>0</v>
      </c>
      <c r="H184" s="260"/>
      <c r="I184" s="324">
        <f>+IFERROR(G184/E184,0)</f>
        <v>0</v>
      </c>
      <c r="J184" s="324"/>
      <c r="K184" s="260">
        <f>+SUM(K172:L183)</f>
        <v>0</v>
      </c>
      <c r="L184" s="260"/>
      <c r="M184" s="324">
        <f>+IFERROR(K184/G184,0)</f>
        <v>0</v>
      </c>
      <c r="N184" s="325"/>
      <c r="O184" s="51"/>
    </row>
    <row r="185" spans="1:15" ht="25.5" customHeight="1" x14ac:dyDescent="0.35">
      <c r="A185" s="4"/>
      <c r="B185" s="37" t="s">
        <v>157</v>
      </c>
      <c r="C185"/>
      <c r="D185"/>
      <c r="E185"/>
      <c r="F185"/>
      <c r="G185" s="18"/>
      <c r="H185" s="27" t="s">
        <v>54</v>
      </c>
      <c r="I185" s="18"/>
      <c r="J185"/>
      <c r="K185"/>
      <c r="L185"/>
      <c r="M185"/>
      <c r="N185" s="30"/>
      <c r="O185" s="8"/>
    </row>
    <row r="186" spans="1:15" ht="25.5" customHeight="1" x14ac:dyDescent="0.35">
      <c r="A186" s="4"/>
      <c r="B186" s="326" t="s">
        <v>262</v>
      </c>
      <c r="C186" s="327"/>
      <c r="D186" s="327"/>
      <c r="E186" s="327"/>
      <c r="F186" s="327"/>
      <c r="G186" s="328"/>
      <c r="H186" s="15"/>
      <c r="I186" s="18"/>
      <c r="J186"/>
      <c r="K186"/>
      <c r="L186"/>
      <c r="M186"/>
      <c r="N186" s="30"/>
      <c r="O186" s="8"/>
    </row>
    <row r="187" spans="1:15" ht="25.5" customHeight="1" x14ac:dyDescent="0.35">
      <c r="A187" s="4"/>
      <c r="B187" s="326"/>
      <c r="C187" s="327"/>
      <c r="D187" s="327"/>
      <c r="E187" s="327"/>
      <c r="F187" s="327"/>
      <c r="G187" s="328"/>
      <c r="H187" s="15"/>
      <c r="I187" s="18"/>
      <c r="J187"/>
      <c r="K187"/>
      <c r="L187"/>
      <c r="M187"/>
      <c r="N187" s="30"/>
      <c r="O187" s="8"/>
    </row>
    <row r="188" spans="1:15" ht="25.5" customHeight="1" x14ac:dyDescent="0.35">
      <c r="A188" s="4"/>
      <c r="B188" s="326"/>
      <c r="C188" s="327"/>
      <c r="D188" s="327"/>
      <c r="E188" s="327"/>
      <c r="F188" s="327"/>
      <c r="G188" s="328"/>
      <c r="H188" s="15"/>
      <c r="I188" s="18"/>
      <c r="J188"/>
      <c r="K188"/>
      <c r="L188"/>
      <c r="M188"/>
      <c r="N188" s="30"/>
      <c r="O188" s="8"/>
    </row>
    <row r="189" spans="1:15" ht="25.5" customHeight="1" x14ac:dyDescent="0.35">
      <c r="A189" s="4"/>
      <c r="B189" s="326"/>
      <c r="C189" s="327"/>
      <c r="D189" s="327"/>
      <c r="E189" s="327"/>
      <c r="F189" s="327"/>
      <c r="G189" s="328"/>
      <c r="H189" s="15"/>
      <c r="I189" s="18"/>
      <c r="J189"/>
      <c r="K189"/>
      <c r="L189"/>
      <c r="M189"/>
      <c r="N189" s="30"/>
      <c r="O189" s="8"/>
    </row>
    <row r="190" spans="1:15" ht="25.5" customHeight="1" x14ac:dyDescent="0.35">
      <c r="A190" s="4"/>
      <c r="B190" s="326"/>
      <c r="C190" s="327"/>
      <c r="D190" s="327"/>
      <c r="E190" s="327"/>
      <c r="F190" s="327"/>
      <c r="G190" s="328"/>
      <c r="H190" s="15"/>
      <c r="I190" s="18"/>
      <c r="J190"/>
      <c r="K190"/>
      <c r="L190"/>
      <c r="M190"/>
      <c r="N190" s="30"/>
      <c r="O190" s="8"/>
    </row>
    <row r="191" spans="1:15" ht="25.5" customHeight="1" x14ac:dyDescent="0.35">
      <c r="A191" s="4"/>
      <c r="B191" s="326"/>
      <c r="C191" s="327"/>
      <c r="D191" s="327"/>
      <c r="E191" s="327"/>
      <c r="F191" s="327"/>
      <c r="G191" s="328"/>
      <c r="H191" s="15"/>
      <c r="I191" s="18"/>
      <c r="J191"/>
      <c r="K191"/>
      <c r="L191"/>
      <c r="M191"/>
      <c r="N191" s="30"/>
      <c r="O191" s="8"/>
    </row>
    <row r="192" spans="1:15" ht="25.5" customHeight="1" x14ac:dyDescent="0.35">
      <c r="A192" s="4"/>
      <c r="B192" s="326"/>
      <c r="C192" s="327"/>
      <c r="D192" s="327"/>
      <c r="E192" s="327"/>
      <c r="F192" s="327"/>
      <c r="G192" s="328"/>
      <c r="H192" s="15"/>
      <c r="I192"/>
      <c r="J192"/>
      <c r="K192"/>
      <c r="L192"/>
      <c r="M192"/>
      <c r="N192" s="30"/>
      <c r="O192" s="8"/>
    </row>
    <row r="193" spans="1:15" ht="25.5" customHeight="1" x14ac:dyDescent="0.35">
      <c r="A193" s="4"/>
      <c r="B193" s="326"/>
      <c r="C193" s="327"/>
      <c r="D193" s="327"/>
      <c r="E193" s="327"/>
      <c r="F193" s="327"/>
      <c r="G193" s="328"/>
      <c r="H193" s="15"/>
      <c r="I193"/>
      <c r="J193"/>
      <c r="K193"/>
      <c r="L193"/>
      <c r="M193"/>
      <c r="N193" s="30"/>
      <c r="O193" s="8"/>
    </row>
    <row r="194" spans="1:15" ht="25.5" customHeight="1" x14ac:dyDescent="0.35">
      <c r="A194" s="4"/>
      <c r="B194" s="326"/>
      <c r="C194" s="327"/>
      <c r="D194" s="327"/>
      <c r="E194" s="327"/>
      <c r="F194" s="327"/>
      <c r="G194" s="328"/>
      <c r="H194" s="15"/>
      <c r="I194"/>
      <c r="J194"/>
      <c r="K194"/>
      <c r="L194"/>
      <c r="M194"/>
      <c r="N194" s="30"/>
      <c r="O194" s="8"/>
    </row>
    <row r="195" spans="1:15" ht="25.5" customHeight="1" x14ac:dyDescent="0.35">
      <c r="A195" s="4"/>
      <c r="B195" s="326"/>
      <c r="C195" s="327"/>
      <c r="D195" s="327"/>
      <c r="E195" s="327"/>
      <c r="F195" s="327"/>
      <c r="G195" s="328"/>
      <c r="H195" s="15"/>
      <c r="I195"/>
      <c r="J195"/>
      <c r="K195"/>
      <c r="L195"/>
      <c r="M195"/>
      <c r="N195" s="30"/>
      <c r="O195" s="8"/>
    </row>
    <row r="196" spans="1:15" ht="25.5" customHeight="1" x14ac:dyDescent="0.35">
      <c r="A196" s="4"/>
      <c r="B196" s="326"/>
      <c r="C196" s="327"/>
      <c r="D196" s="327"/>
      <c r="E196" s="327"/>
      <c r="F196" s="327"/>
      <c r="G196" s="328"/>
      <c r="H196" s="15"/>
      <c r="I196"/>
      <c r="J196"/>
      <c r="K196"/>
      <c r="L196"/>
      <c r="M196"/>
      <c r="N196" s="30"/>
      <c r="O196" s="8"/>
    </row>
    <row r="197" spans="1:15" ht="25.5" customHeight="1" x14ac:dyDescent="0.35">
      <c r="A197" s="4"/>
      <c r="B197" s="326"/>
      <c r="C197" s="327"/>
      <c r="D197" s="327"/>
      <c r="E197" s="327"/>
      <c r="F197" s="327"/>
      <c r="G197" s="328"/>
      <c r="H197" s="15"/>
      <c r="I197"/>
      <c r="J197"/>
      <c r="K197"/>
      <c r="L197"/>
      <c r="M197"/>
      <c r="N197" s="30"/>
      <c r="O197" s="8"/>
    </row>
    <row r="198" spans="1:15" ht="25.5" customHeight="1" x14ac:dyDescent="0.35">
      <c r="A198" s="4"/>
      <c r="B198" s="326"/>
      <c r="C198" s="327"/>
      <c r="D198" s="327"/>
      <c r="E198" s="327"/>
      <c r="F198" s="327"/>
      <c r="G198" s="328"/>
      <c r="H198" s="15"/>
      <c r="I198"/>
      <c r="J198"/>
      <c r="K198"/>
      <c r="L198"/>
      <c r="M198"/>
      <c r="N198" s="30"/>
      <c r="O198" s="8"/>
    </row>
    <row r="199" spans="1:15" ht="25.5" customHeight="1" thickBot="1" x14ac:dyDescent="0.4">
      <c r="A199" s="4"/>
      <c r="B199" s="329"/>
      <c r="C199" s="330"/>
      <c r="D199" s="330"/>
      <c r="E199" s="330"/>
      <c r="F199" s="330"/>
      <c r="G199" s="331"/>
      <c r="H199" s="32"/>
      <c r="I199" s="31"/>
      <c r="J199" s="31"/>
      <c r="K199" s="31"/>
      <c r="L199" s="31"/>
      <c r="M199" s="31"/>
      <c r="N199" s="33"/>
      <c r="O199" s="8"/>
    </row>
    <row r="200" spans="1:15" ht="15" thickBot="1" x14ac:dyDescent="0.4">
      <c r="A200" s="4"/>
      <c r="O200" s="8"/>
    </row>
    <row r="201" spans="1:15" ht="30.75" customHeight="1" thickBot="1" x14ac:dyDescent="0.4">
      <c r="A201" s="3"/>
      <c r="B201" s="214" t="s">
        <v>91</v>
      </c>
      <c r="C201" s="215"/>
      <c r="D201" s="215"/>
      <c r="E201" s="215"/>
      <c r="F201" s="215"/>
      <c r="G201" s="215"/>
      <c r="H201" s="215"/>
      <c r="I201" s="215"/>
      <c r="J201" s="215"/>
      <c r="K201" s="215"/>
      <c r="L201" s="215"/>
      <c r="M201" s="215"/>
      <c r="N201" s="216"/>
      <c r="O201" s="8"/>
    </row>
    <row r="202" spans="1:15" ht="30.75" customHeight="1" x14ac:dyDescent="0.35">
      <c r="A202" s="4"/>
      <c r="B202" s="292" t="s">
        <v>77</v>
      </c>
      <c r="C202" s="217" t="s">
        <v>55</v>
      </c>
      <c r="D202" s="217"/>
      <c r="E202" s="332" t="s">
        <v>79</v>
      </c>
      <c r="F202" s="332"/>
      <c r="G202" s="332"/>
      <c r="H202" s="332"/>
      <c r="I202" s="332"/>
      <c r="J202" s="332" t="s">
        <v>110</v>
      </c>
      <c r="K202" s="332"/>
      <c r="L202" s="332"/>
      <c r="M202" s="332"/>
      <c r="N202" s="333"/>
      <c r="O202" s="8"/>
    </row>
    <row r="203" spans="1:15" ht="30.75" customHeight="1" x14ac:dyDescent="0.35">
      <c r="A203" s="4"/>
      <c r="B203" s="293"/>
      <c r="C203" s="334"/>
      <c r="D203" s="334"/>
      <c r="E203" s="45" t="s">
        <v>78</v>
      </c>
      <c r="F203" s="345" t="s">
        <v>130</v>
      </c>
      <c r="G203" s="346"/>
      <c r="H203" s="346"/>
      <c r="I203" s="290"/>
      <c r="J203" s="45" t="s">
        <v>78</v>
      </c>
      <c r="K203" s="345" t="s">
        <v>130</v>
      </c>
      <c r="L203" s="346"/>
      <c r="M203" s="346"/>
      <c r="N203" s="347"/>
      <c r="O203" s="8"/>
    </row>
    <row r="204" spans="1:15" ht="30.75" customHeight="1" x14ac:dyDescent="0.35">
      <c r="A204" s="4"/>
      <c r="B204" s="35">
        <v>1</v>
      </c>
      <c r="C204" s="197" t="s">
        <v>369</v>
      </c>
      <c r="D204" s="197"/>
      <c r="E204" s="186" t="s">
        <v>263</v>
      </c>
      <c r="F204" s="198" t="s">
        <v>264</v>
      </c>
      <c r="G204" s="199"/>
      <c r="H204" s="199"/>
      <c r="I204" s="200"/>
      <c r="J204" s="186" t="s">
        <v>263</v>
      </c>
      <c r="K204" s="201" t="s">
        <v>265</v>
      </c>
      <c r="L204" s="202"/>
      <c r="M204" s="202"/>
      <c r="N204" s="203"/>
      <c r="O204" s="8"/>
    </row>
    <row r="205" spans="1:15" ht="30.75" customHeight="1" x14ac:dyDescent="0.35">
      <c r="A205" s="4"/>
      <c r="B205" s="35">
        <v>2</v>
      </c>
      <c r="C205" s="197" t="s">
        <v>369</v>
      </c>
      <c r="D205" s="197"/>
      <c r="E205" s="186" t="s">
        <v>263</v>
      </c>
      <c r="F205" s="198" t="s">
        <v>361</v>
      </c>
      <c r="G205" s="199"/>
      <c r="H205" s="199"/>
      <c r="I205" s="200"/>
      <c r="J205" s="186" t="s">
        <v>263</v>
      </c>
      <c r="K205" s="201" t="s">
        <v>266</v>
      </c>
      <c r="L205" s="202"/>
      <c r="M205" s="202"/>
      <c r="N205" s="203"/>
      <c r="O205" s="8"/>
    </row>
    <row r="206" spans="1:15" ht="30.75" customHeight="1" x14ac:dyDescent="0.35">
      <c r="A206" s="4"/>
      <c r="B206" s="35">
        <v>3</v>
      </c>
      <c r="C206" s="197" t="s">
        <v>369</v>
      </c>
      <c r="D206" s="197"/>
      <c r="E206" s="186" t="s">
        <v>263</v>
      </c>
      <c r="F206" s="198" t="s">
        <v>362</v>
      </c>
      <c r="G206" s="199"/>
      <c r="H206" s="199"/>
      <c r="I206" s="200"/>
      <c r="J206" s="186" t="s">
        <v>263</v>
      </c>
      <c r="K206" s="198" t="s">
        <v>366</v>
      </c>
      <c r="L206" s="199"/>
      <c r="M206" s="199"/>
      <c r="N206" s="200"/>
      <c r="O206" s="8"/>
    </row>
    <row r="207" spans="1:15" ht="30.75" customHeight="1" x14ac:dyDescent="0.35">
      <c r="A207" s="4"/>
      <c r="B207" s="35">
        <v>4</v>
      </c>
      <c r="C207" s="197" t="s">
        <v>369</v>
      </c>
      <c r="D207" s="197"/>
      <c r="E207" s="186" t="s">
        <v>263</v>
      </c>
      <c r="F207" s="198" t="s">
        <v>363</v>
      </c>
      <c r="G207" s="199"/>
      <c r="H207" s="199"/>
      <c r="I207" s="200"/>
      <c r="J207" s="186"/>
      <c r="K207" s="198"/>
      <c r="L207" s="199"/>
      <c r="M207" s="199"/>
      <c r="N207" s="200"/>
      <c r="O207" s="8"/>
    </row>
    <row r="208" spans="1:15" ht="30.75" customHeight="1" x14ac:dyDescent="0.35">
      <c r="A208" s="4"/>
      <c r="B208" s="35">
        <v>5</v>
      </c>
      <c r="C208" s="197" t="s">
        <v>369</v>
      </c>
      <c r="D208" s="197"/>
      <c r="E208" s="186" t="s">
        <v>263</v>
      </c>
      <c r="F208" s="198" t="s">
        <v>364</v>
      </c>
      <c r="G208" s="199"/>
      <c r="H208" s="199"/>
      <c r="I208" s="200"/>
      <c r="J208" s="186"/>
      <c r="K208" s="201"/>
      <c r="L208" s="202"/>
      <c r="M208" s="202"/>
      <c r="N208" s="203"/>
      <c r="O208" s="8"/>
    </row>
    <row r="209" spans="1:15" ht="30.75" customHeight="1" x14ac:dyDescent="0.35">
      <c r="A209" s="4"/>
      <c r="B209" s="35">
        <v>6</v>
      </c>
      <c r="C209" s="197" t="s">
        <v>369</v>
      </c>
      <c r="D209" s="197"/>
      <c r="E209" s="186" t="s">
        <v>263</v>
      </c>
      <c r="F209" s="204" t="s">
        <v>368</v>
      </c>
      <c r="G209" s="190"/>
      <c r="H209" s="190"/>
      <c r="I209" s="323"/>
      <c r="J209" s="187"/>
      <c r="K209" s="198"/>
      <c r="L209" s="199"/>
      <c r="M209" s="199"/>
      <c r="N209" s="200"/>
      <c r="O209" s="8"/>
    </row>
    <row r="210" spans="1:15" ht="30.75" customHeight="1" x14ac:dyDescent="0.35">
      <c r="A210" s="4"/>
      <c r="B210" s="35">
        <v>7</v>
      </c>
      <c r="C210" s="354"/>
      <c r="D210" s="354"/>
      <c r="E210" s="174"/>
      <c r="F210" s="209"/>
      <c r="G210" s="210"/>
      <c r="H210" s="210"/>
      <c r="I210" s="211"/>
      <c r="J210" s="121"/>
      <c r="K210" s="320"/>
      <c r="L210" s="321"/>
      <c r="M210" s="321"/>
      <c r="N210" s="322"/>
      <c r="O210" s="8"/>
    </row>
    <row r="211" spans="1:15" ht="30.75" customHeight="1" x14ac:dyDescent="0.35">
      <c r="A211" s="4"/>
      <c r="B211" s="35">
        <v>8</v>
      </c>
      <c r="C211" s="354"/>
      <c r="D211" s="354"/>
      <c r="E211" s="174"/>
      <c r="F211" s="209"/>
      <c r="G211" s="210"/>
      <c r="H211" s="210"/>
      <c r="I211" s="211"/>
      <c r="J211" s="121"/>
      <c r="K211" s="320"/>
      <c r="L211" s="321"/>
      <c r="M211" s="321"/>
      <c r="N211" s="322"/>
      <c r="O211" s="8"/>
    </row>
    <row r="212" spans="1:15" ht="30.75" customHeight="1" x14ac:dyDescent="0.35">
      <c r="A212" s="4"/>
      <c r="B212" s="35">
        <v>9</v>
      </c>
      <c r="C212" s="354"/>
      <c r="D212" s="354"/>
      <c r="E212" s="174"/>
      <c r="F212" s="209"/>
      <c r="G212" s="210"/>
      <c r="H212" s="210"/>
      <c r="I212" s="211"/>
      <c r="J212" s="121"/>
      <c r="K212" s="320"/>
      <c r="L212" s="321"/>
      <c r="M212" s="321"/>
      <c r="N212" s="322"/>
      <c r="O212" s="8"/>
    </row>
    <row r="213" spans="1:15" ht="30.75" customHeight="1" x14ac:dyDescent="0.35">
      <c r="A213" s="4"/>
      <c r="B213" s="35">
        <v>10</v>
      </c>
      <c r="C213" s="354"/>
      <c r="D213" s="354"/>
      <c r="E213" s="174"/>
      <c r="F213" s="209"/>
      <c r="G213" s="210"/>
      <c r="H213" s="210"/>
      <c r="I213" s="211"/>
      <c r="J213" s="121"/>
      <c r="K213" s="320"/>
      <c r="L213" s="321"/>
      <c r="M213" s="321"/>
      <c r="N213" s="322"/>
      <c r="O213" s="8"/>
    </row>
    <row r="214" spans="1:15" ht="30.75" customHeight="1" x14ac:dyDescent="0.35">
      <c r="A214" s="4"/>
      <c r="B214" s="35">
        <v>11</v>
      </c>
      <c r="C214" s="354"/>
      <c r="D214" s="354"/>
      <c r="E214" s="121"/>
      <c r="F214" s="209"/>
      <c r="G214" s="210"/>
      <c r="H214" s="210"/>
      <c r="I214" s="211"/>
      <c r="J214" s="121"/>
      <c r="K214" s="209"/>
      <c r="L214" s="210"/>
      <c r="M214" s="210"/>
      <c r="N214" s="355"/>
      <c r="O214" s="8"/>
    </row>
    <row r="215" spans="1:15" ht="30.75" customHeight="1" thickBot="1" x14ac:dyDescent="0.4">
      <c r="A215" s="77"/>
      <c r="B215" s="36">
        <v>12</v>
      </c>
      <c r="C215" s="225"/>
      <c r="D215" s="225"/>
      <c r="E215" s="122"/>
      <c r="F215" s="223"/>
      <c r="G215" s="356"/>
      <c r="H215" s="356"/>
      <c r="I215" s="357"/>
      <c r="J215" s="122"/>
      <c r="K215" s="223"/>
      <c r="L215" s="356"/>
      <c r="M215" s="356"/>
      <c r="N215" s="224"/>
      <c r="O215" s="8"/>
    </row>
    <row r="216" spans="1:15" ht="25.5" customHeight="1" x14ac:dyDescent="0.35">
      <c r="A216" s="77"/>
      <c r="B216" s="37" t="s">
        <v>158</v>
      </c>
      <c r="C216"/>
      <c r="D216"/>
      <c r="E216"/>
      <c r="F216"/>
      <c r="G216" s="18"/>
      <c r="H216" s="18"/>
      <c r="I216" s="18"/>
      <c r="J216"/>
      <c r="K216"/>
      <c r="L216"/>
      <c r="M216"/>
      <c r="N216" s="30"/>
      <c r="O216" s="8"/>
    </row>
    <row r="217" spans="1:15" ht="25.5" customHeight="1" x14ac:dyDescent="0.35">
      <c r="A217" s="4"/>
      <c r="B217" s="326" t="s">
        <v>259</v>
      </c>
      <c r="C217" s="327"/>
      <c r="D217" s="327"/>
      <c r="E217" s="327"/>
      <c r="F217" s="327"/>
      <c r="G217" s="327"/>
      <c r="H217" s="327"/>
      <c r="I217" s="327"/>
      <c r="J217" s="327"/>
      <c r="K217" s="327"/>
      <c r="L217" s="327"/>
      <c r="M217" s="327"/>
      <c r="N217" s="342"/>
      <c r="O217" s="8"/>
    </row>
    <row r="218" spans="1:15" ht="25.5" customHeight="1" x14ac:dyDescent="0.35">
      <c r="A218" s="4"/>
      <c r="B218" s="326"/>
      <c r="C218" s="327"/>
      <c r="D218" s="327"/>
      <c r="E218" s="327"/>
      <c r="F218" s="327"/>
      <c r="G218" s="327"/>
      <c r="H218" s="327"/>
      <c r="I218" s="327"/>
      <c r="J218" s="327"/>
      <c r="K218" s="327"/>
      <c r="L218" s="327"/>
      <c r="M218" s="327"/>
      <c r="N218" s="342"/>
      <c r="O218" s="8"/>
    </row>
    <row r="219" spans="1:15" ht="25.5" customHeight="1" x14ac:dyDescent="0.35">
      <c r="A219" s="4"/>
      <c r="B219" s="326"/>
      <c r="C219" s="327"/>
      <c r="D219" s="327"/>
      <c r="E219" s="327"/>
      <c r="F219" s="327"/>
      <c r="G219" s="327"/>
      <c r="H219" s="327"/>
      <c r="I219" s="327"/>
      <c r="J219" s="327"/>
      <c r="K219" s="327"/>
      <c r="L219" s="327"/>
      <c r="M219" s="327"/>
      <c r="N219" s="342"/>
      <c r="O219" s="8"/>
    </row>
    <row r="220" spans="1:15" ht="25.5" customHeight="1" x14ac:dyDescent="0.35">
      <c r="A220" s="4"/>
      <c r="B220" s="326"/>
      <c r="C220" s="327"/>
      <c r="D220" s="327"/>
      <c r="E220" s="327"/>
      <c r="F220" s="327"/>
      <c r="G220" s="327"/>
      <c r="H220" s="327"/>
      <c r="I220" s="327"/>
      <c r="J220" s="327"/>
      <c r="K220" s="327"/>
      <c r="L220" s="327"/>
      <c r="M220" s="327"/>
      <c r="N220" s="342"/>
      <c r="O220" s="8"/>
    </row>
    <row r="221" spans="1:15" ht="25.5" customHeight="1" x14ac:dyDescent="0.35">
      <c r="A221" s="4"/>
      <c r="B221" s="326"/>
      <c r="C221" s="327"/>
      <c r="D221" s="327"/>
      <c r="E221" s="327"/>
      <c r="F221" s="327"/>
      <c r="G221" s="327"/>
      <c r="H221" s="327"/>
      <c r="I221" s="327"/>
      <c r="J221" s="327"/>
      <c r="K221" s="327"/>
      <c r="L221" s="327"/>
      <c r="M221" s="327"/>
      <c r="N221" s="342"/>
      <c r="O221" s="8"/>
    </row>
    <row r="222" spans="1:15" ht="25.5" customHeight="1" x14ac:dyDescent="0.35">
      <c r="A222" s="4"/>
      <c r="B222" s="326"/>
      <c r="C222" s="327"/>
      <c r="D222" s="327"/>
      <c r="E222" s="327"/>
      <c r="F222" s="327"/>
      <c r="G222" s="327"/>
      <c r="H222" s="327"/>
      <c r="I222" s="327"/>
      <c r="J222" s="327"/>
      <c r="K222" s="327"/>
      <c r="L222" s="327"/>
      <c r="M222" s="327"/>
      <c r="N222" s="342"/>
      <c r="O222" s="8"/>
    </row>
    <row r="223" spans="1:15" ht="25.5" customHeight="1" x14ac:dyDescent="0.35">
      <c r="A223" s="4"/>
      <c r="B223" s="326"/>
      <c r="C223" s="327"/>
      <c r="D223" s="327"/>
      <c r="E223" s="327"/>
      <c r="F223" s="327"/>
      <c r="G223" s="327"/>
      <c r="H223" s="327"/>
      <c r="I223" s="327"/>
      <c r="J223" s="327"/>
      <c r="K223" s="327"/>
      <c r="L223" s="327"/>
      <c r="M223" s="327"/>
      <c r="N223" s="342"/>
      <c r="O223" s="8"/>
    </row>
    <row r="224" spans="1:15" ht="25.5" customHeight="1" x14ac:dyDescent="0.35">
      <c r="A224" s="4"/>
      <c r="B224" s="326"/>
      <c r="C224" s="327"/>
      <c r="D224" s="327"/>
      <c r="E224" s="327"/>
      <c r="F224" s="327"/>
      <c r="G224" s="327"/>
      <c r="H224" s="327"/>
      <c r="I224" s="327"/>
      <c r="J224" s="327"/>
      <c r="K224" s="327"/>
      <c r="L224" s="327"/>
      <c r="M224" s="327"/>
      <c r="N224" s="342"/>
      <c r="O224" s="8"/>
    </row>
    <row r="225" spans="1:15" ht="25.5" customHeight="1" x14ac:dyDescent="0.35">
      <c r="A225" s="4"/>
      <c r="B225" s="326"/>
      <c r="C225" s="327"/>
      <c r="D225" s="327"/>
      <c r="E225" s="327"/>
      <c r="F225" s="327"/>
      <c r="G225" s="327"/>
      <c r="H225" s="327"/>
      <c r="I225" s="327"/>
      <c r="J225" s="327"/>
      <c r="K225" s="327"/>
      <c r="L225" s="327"/>
      <c r="M225" s="327"/>
      <c r="N225" s="342"/>
      <c r="O225" s="8"/>
    </row>
    <row r="226" spans="1:15" ht="25.5" customHeight="1" x14ac:dyDescent="0.35">
      <c r="A226" s="4"/>
      <c r="B226" s="326"/>
      <c r="C226" s="327"/>
      <c r="D226" s="327"/>
      <c r="E226" s="327"/>
      <c r="F226" s="327"/>
      <c r="G226" s="327"/>
      <c r="H226" s="327"/>
      <c r="I226" s="327"/>
      <c r="J226" s="327"/>
      <c r="K226" s="327"/>
      <c r="L226" s="327"/>
      <c r="M226" s="327"/>
      <c r="N226" s="342"/>
      <c r="O226" s="8"/>
    </row>
    <row r="227" spans="1:15" ht="25.5" customHeight="1" x14ac:dyDescent="0.35">
      <c r="A227" s="4"/>
      <c r="B227" s="326"/>
      <c r="C227" s="327"/>
      <c r="D227" s="327"/>
      <c r="E227" s="327"/>
      <c r="F227" s="327"/>
      <c r="G227" s="327"/>
      <c r="H227" s="327"/>
      <c r="I227" s="327"/>
      <c r="J227" s="327"/>
      <c r="K227" s="327"/>
      <c r="L227" s="327"/>
      <c r="M227" s="327"/>
      <c r="N227" s="342"/>
      <c r="O227" s="8"/>
    </row>
    <row r="228" spans="1:15" ht="25.5" customHeight="1" x14ac:dyDescent="0.35">
      <c r="A228" s="4"/>
      <c r="B228" s="326"/>
      <c r="C228" s="327"/>
      <c r="D228" s="327"/>
      <c r="E228" s="327"/>
      <c r="F228" s="327"/>
      <c r="G228" s="327"/>
      <c r="H228" s="327"/>
      <c r="I228" s="327"/>
      <c r="J228" s="327"/>
      <c r="K228" s="327"/>
      <c r="L228" s="327"/>
      <c r="M228" s="327"/>
      <c r="N228" s="342"/>
      <c r="O228" s="8"/>
    </row>
    <row r="229" spans="1:15" ht="25.5" customHeight="1" x14ac:dyDescent="0.35">
      <c r="A229" s="4"/>
      <c r="B229" s="326"/>
      <c r="C229" s="327"/>
      <c r="D229" s="327"/>
      <c r="E229" s="327"/>
      <c r="F229" s="327"/>
      <c r="G229" s="327"/>
      <c r="H229" s="327"/>
      <c r="I229" s="327"/>
      <c r="J229" s="327"/>
      <c r="K229" s="327"/>
      <c r="L229" s="327"/>
      <c r="M229" s="327"/>
      <c r="N229" s="342"/>
      <c r="O229" s="8"/>
    </row>
    <row r="230" spans="1:15" ht="25.5" customHeight="1" thickBot="1" x14ac:dyDescent="0.4">
      <c r="A230" s="4"/>
      <c r="B230" s="329"/>
      <c r="C230" s="330"/>
      <c r="D230" s="330"/>
      <c r="E230" s="330"/>
      <c r="F230" s="330"/>
      <c r="G230" s="330"/>
      <c r="H230" s="330"/>
      <c r="I230" s="330"/>
      <c r="J230" s="330"/>
      <c r="K230" s="330"/>
      <c r="L230" s="330"/>
      <c r="M230" s="330"/>
      <c r="N230" s="343"/>
      <c r="O230" s="8"/>
    </row>
    <row r="231" spans="1:15" ht="15" thickBot="1" x14ac:dyDescent="0.4">
      <c r="A231" s="4"/>
      <c r="O231" s="8"/>
    </row>
    <row r="232" spans="1:15" ht="30.75" customHeight="1" thickBot="1" x14ac:dyDescent="0.4">
      <c r="A232" s="4"/>
      <c r="B232" s="214" t="s">
        <v>145</v>
      </c>
      <c r="C232" s="215"/>
      <c r="D232" s="215"/>
      <c r="E232" s="215"/>
      <c r="F232" s="215"/>
      <c r="G232" s="215"/>
      <c r="H232" s="215"/>
      <c r="I232" s="215"/>
      <c r="J232" s="215"/>
      <c r="K232" s="215"/>
      <c r="L232" s="215"/>
      <c r="M232" s="215"/>
      <c r="N232" s="216"/>
      <c r="O232" s="8"/>
    </row>
    <row r="233" spans="1:15" ht="30.75" customHeight="1" x14ac:dyDescent="0.35">
      <c r="A233" s="4"/>
      <c r="B233" s="39" t="s">
        <v>146</v>
      </c>
      <c r="C233" s="219" t="s">
        <v>55</v>
      </c>
      <c r="D233" s="220"/>
      <c r="E233" s="38" t="s">
        <v>159</v>
      </c>
      <c r="F233" s="350" t="s">
        <v>147</v>
      </c>
      <c r="G233" s="351"/>
      <c r="H233" s="351"/>
      <c r="I233" s="352"/>
      <c r="J233" s="38" t="s">
        <v>160</v>
      </c>
      <c r="K233" s="219" t="s">
        <v>144</v>
      </c>
      <c r="L233" s="353"/>
      <c r="M233" s="353"/>
      <c r="N233" s="250"/>
      <c r="O233" s="8"/>
    </row>
    <row r="234" spans="1:15" ht="30.75" customHeight="1" x14ac:dyDescent="0.35">
      <c r="A234" s="4"/>
      <c r="B234" s="35">
        <v>1</v>
      </c>
      <c r="C234" s="349" t="s">
        <v>370</v>
      </c>
      <c r="D234" s="349"/>
      <c r="E234" s="187" t="s">
        <v>372</v>
      </c>
      <c r="F234" s="204" t="s">
        <v>373</v>
      </c>
      <c r="G234" s="190"/>
      <c r="H234" s="190"/>
      <c r="I234" s="323"/>
      <c r="J234" s="187" t="s">
        <v>263</v>
      </c>
      <c r="K234" s="204" t="s">
        <v>374</v>
      </c>
      <c r="L234" s="190"/>
      <c r="M234" s="190"/>
      <c r="N234" s="191"/>
      <c r="O234" s="8"/>
    </row>
    <row r="235" spans="1:15" ht="30.75" customHeight="1" x14ac:dyDescent="0.35">
      <c r="A235" s="4"/>
      <c r="B235" s="35">
        <v>2</v>
      </c>
      <c r="C235" s="349" t="s">
        <v>371</v>
      </c>
      <c r="D235" s="349"/>
      <c r="E235" s="187" t="s">
        <v>372</v>
      </c>
      <c r="F235" s="204" t="s">
        <v>373</v>
      </c>
      <c r="G235" s="190"/>
      <c r="H235" s="190"/>
      <c r="I235" s="323"/>
      <c r="J235" s="187" t="s">
        <v>263</v>
      </c>
      <c r="K235" s="204" t="s">
        <v>374</v>
      </c>
      <c r="L235" s="190"/>
      <c r="M235" s="190"/>
      <c r="N235" s="191"/>
      <c r="O235" s="8"/>
    </row>
    <row r="236" spans="1:15" ht="30.75" customHeight="1" x14ac:dyDescent="0.35">
      <c r="A236" s="4"/>
      <c r="B236" s="35">
        <v>3</v>
      </c>
      <c r="C236" s="354" t="s">
        <v>127</v>
      </c>
      <c r="D236" s="354"/>
      <c r="E236" s="121"/>
      <c r="F236" s="209"/>
      <c r="G236" s="210"/>
      <c r="H236" s="210"/>
      <c r="I236" s="211"/>
      <c r="J236" s="121"/>
      <c r="K236" s="209"/>
      <c r="L236" s="210"/>
      <c r="M236" s="210"/>
      <c r="N236" s="355"/>
      <c r="O236" s="8"/>
    </row>
    <row r="237" spans="1:15" ht="30.75" customHeight="1" x14ac:dyDescent="0.35">
      <c r="A237" s="4"/>
      <c r="B237" s="35">
        <v>4</v>
      </c>
      <c r="C237" s="354" t="s">
        <v>127</v>
      </c>
      <c r="D237" s="354"/>
      <c r="E237" s="121"/>
      <c r="F237" s="209"/>
      <c r="G237" s="210"/>
      <c r="H237" s="210"/>
      <c r="I237" s="211"/>
      <c r="J237" s="121"/>
      <c r="K237" s="209"/>
      <c r="L237" s="210"/>
      <c r="M237" s="210"/>
      <c r="N237" s="355"/>
      <c r="O237" s="8"/>
    </row>
    <row r="238" spans="1:15" ht="30.75" customHeight="1" x14ac:dyDescent="0.35">
      <c r="A238" s="4"/>
      <c r="B238" s="35">
        <v>5</v>
      </c>
      <c r="C238" s="354" t="s">
        <v>127</v>
      </c>
      <c r="D238" s="354"/>
      <c r="E238" s="121"/>
      <c r="F238" s="209"/>
      <c r="G238" s="210"/>
      <c r="H238" s="210"/>
      <c r="I238" s="211"/>
      <c r="J238" s="121"/>
      <c r="K238" s="209"/>
      <c r="L238" s="210"/>
      <c r="M238" s="210"/>
      <c r="N238" s="355"/>
      <c r="O238" s="8"/>
    </row>
    <row r="239" spans="1:15" ht="30.75" customHeight="1" x14ac:dyDescent="0.35">
      <c r="A239" s="4"/>
      <c r="B239" s="35">
        <v>6</v>
      </c>
      <c r="C239" s="354" t="s">
        <v>127</v>
      </c>
      <c r="D239" s="354"/>
      <c r="E239" s="121"/>
      <c r="F239" s="209"/>
      <c r="G239" s="210"/>
      <c r="H239" s="210"/>
      <c r="I239" s="211"/>
      <c r="J239" s="121"/>
      <c r="K239" s="209"/>
      <c r="L239" s="210"/>
      <c r="M239" s="210"/>
      <c r="N239" s="355"/>
      <c r="O239" s="8"/>
    </row>
    <row r="240" spans="1:15" ht="30.75" customHeight="1" x14ac:dyDescent="0.35">
      <c r="A240" s="4"/>
      <c r="B240" s="35">
        <v>7</v>
      </c>
      <c r="C240" s="354" t="s">
        <v>127</v>
      </c>
      <c r="D240" s="354"/>
      <c r="E240" s="121"/>
      <c r="F240" s="209"/>
      <c r="G240" s="210"/>
      <c r="H240" s="210"/>
      <c r="I240" s="211"/>
      <c r="J240" s="121"/>
      <c r="K240" s="209"/>
      <c r="L240" s="210"/>
      <c r="M240" s="210"/>
      <c r="N240" s="355"/>
      <c r="O240" s="8"/>
    </row>
    <row r="241" spans="1:15" ht="30.75" customHeight="1" x14ac:dyDescent="0.35">
      <c r="A241" s="4"/>
      <c r="B241" s="35">
        <v>8</v>
      </c>
      <c r="C241" s="354" t="s">
        <v>127</v>
      </c>
      <c r="D241" s="354"/>
      <c r="E241" s="121"/>
      <c r="F241" s="209"/>
      <c r="G241" s="210"/>
      <c r="H241" s="210"/>
      <c r="I241" s="211"/>
      <c r="J241" s="121"/>
      <c r="K241" s="209"/>
      <c r="L241" s="210"/>
      <c r="M241" s="210"/>
      <c r="N241" s="355"/>
      <c r="O241" s="8"/>
    </row>
    <row r="242" spans="1:15" ht="30.75" customHeight="1" x14ac:dyDescent="0.35">
      <c r="A242" s="4"/>
      <c r="B242" s="35">
        <v>9</v>
      </c>
      <c r="C242" s="354" t="s">
        <v>127</v>
      </c>
      <c r="D242" s="354"/>
      <c r="E242" s="121"/>
      <c r="F242" s="209"/>
      <c r="G242" s="210"/>
      <c r="H242" s="210"/>
      <c r="I242" s="211"/>
      <c r="J242" s="121"/>
      <c r="K242" s="209"/>
      <c r="L242" s="210"/>
      <c r="M242" s="210"/>
      <c r="N242" s="355"/>
      <c r="O242" s="8"/>
    </row>
    <row r="243" spans="1:15" ht="30.75" customHeight="1" x14ac:dyDescent="0.35">
      <c r="A243" s="4"/>
      <c r="B243" s="35">
        <v>10</v>
      </c>
      <c r="C243" s="354" t="s">
        <v>127</v>
      </c>
      <c r="D243" s="354"/>
      <c r="E243" s="121"/>
      <c r="F243" s="209"/>
      <c r="G243" s="210"/>
      <c r="H243" s="210"/>
      <c r="I243" s="211"/>
      <c r="J243" s="121"/>
      <c r="K243" s="209"/>
      <c r="L243" s="210"/>
      <c r="M243" s="210"/>
      <c r="N243" s="355"/>
      <c r="O243" s="8"/>
    </row>
    <row r="244" spans="1:15" ht="30.75" customHeight="1" x14ac:dyDescent="0.35">
      <c r="A244" s="4"/>
      <c r="B244" s="35">
        <v>11</v>
      </c>
      <c r="C244" s="354" t="s">
        <v>127</v>
      </c>
      <c r="D244" s="354"/>
      <c r="E244" s="121"/>
      <c r="F244" s="209"/>
      <c r="G244" s="210"/>
      <c r="H244" s="210"/>
      <c r="I244" s="211"/>
      <c r="J244" s="121"/>
      <c r="K244" s="209"/>
      <c r="L244" s="210"/>
      <c r="M244" s="210"/>
      <c r="N244" s="355"/>
      <c r="O244" s="8"/>
    </row>
    <row r="245" spans="1:15" ht="30.75" customHeight="1" x14ac:dyDescent="0.35">
      <c r="A245" s="4"/>
      <c r="B245" s="35">
        <v>12</v>
      </c>
      <c r="C245" s="354" t="s">
        <v>127</v>
      </c>
      <c r="D245" s="354"/>
      <c r="E245" s="121"/>
      <c r="F245" s="209"/>
      <c r="G245" s="210"/>
      <c r="H245" s="210"/>
      <c r="I245" s="211"/>
      <c r="J245" s="121"/>
      <c r="K245" s="209"/>
      <c r="L245" s="210"/>
      <c r="M245" s="210"/>
      <c r="N245" s="355"/>
      <c r="O245" s="8"/>
    </row>
    <row r="246" spans="1:15" ht="30.75" customHeight="1" x14ac:dyDescent="0.35">
      <c r="A246" s="4"/>
      <c r="B246" s="35">
        <v>13</v>
      </c>
      <c r="C246" s="354" t="s">
        <v>127</v>
      </c>
      <c r="D246" s="354"/>
      <c r="E246" s="121"/>
      <c r="F246" s="209"/>
      <c r="G246" s="210"/>
      <c r="H246" s="210"/>
      <c r="I246" s="211"/>
      <c r="J246" s="121"/>
      <c r="K246" s="209"/>
      <c r="L246" s="210"/>
      <c r="M246" s="210"/>
      <c r="N246" s="355"/>
      <c r="O246" s="8"/>
    </row>
    <row r="247" spans="1:15" ht="30.75" customHeight="1" x14ac:dyDescent="0.35">
      <c r="A247" s="4"/>
      <c r="B247" s="35">
        <v>14</v>
      </c>
      <c r="C247" s="354" t="s">
        <v>127</v>
      </c>
      <c r="D247" s="354"/>
      <c r="E247" s="121"/>
      <c r="F247" s="209"/>
      <c r="G247" s="210"/>
      <c r="H247" s="210"/>
      <c r="I247" s="211"/>
      <c r="J247" s="121"/>
      <c r="K247" s="209"/>
      <c r="L247" s="210"/>
      <c r="M247" s="210"/>
      <c r="N247" s="355"/>
      <c r="O247" s="8"/>
    </row>
    <row r="248" spans="1:15" ht="30.75" customHeight="1" x14ac:dyDescent="0.35">
      <c r="A248" s="4"/>
      <c r="B248" s="35">
        <v>15</v>
      </c>
      <c r="C248" s="354" t="s">
        <v>127</v>
      </c>
      <c r="D248" s="354"/>
      <c r="E248" s="121"/>
      <c r="F248" s="209"/>
      <c r="G248" s="210"/>
      <c r="H248" s="210"/>
      <c r="I248" s="211"/>
      <c r="J248" s="121"/>
      <c r="K248" s="209"/>
      <c r="L248" s="210"/>
      <c r="M248" s="210"/>
      <c r="N248" s="355"/>
      <c r="O248" s="8"/>
    </row>
    <row r="249" spans="1:15" ht="30.75" customHeight="1" x14ac:dyDescent="0.35">
      <c r="A249" s="4"/>
      <c r="B249" s="35">
        <v>16</v>
      </c>
      <c r="C249" s="354" t="s">
        <v>127</v>
      </c>
      <c r="D249" s="354"/>
      <c r="E249" s="121"/>
      <c r="F249" s="209"/>
      <c r="G249" s="210"/>
      <c r="H249" s="210"/>
      <c r="I249" s="211"/>
      <c r="J249" s="121"/>
      <c r="K249" s="209"/>
      <c r="L249" s="210"/>
      <c r="M249" s="210"/>
      <c r="N249" s="355"/>
      <c r="O249" s="8"/>
    </row>
    <row r="250" spans="1:15" ht="30.75" customHeight="1" x14ac:dyDescent="0.35">
      <c r="A250" s="4"/>
      <c r="B250" s="35">
        <v>17</v>
      </c>
      <c r="C250" s="354" t="s">
        <v>127</v>
      </c>
      <c r="D250" s="354"/>
      <c r="E250" s="121"/>
      <c r="F250" s="209"/>
      <c r="G250" s="210"/>
      <c r="H250" s="210"/>
      <c r="I250" s="211"/>
      <c r="J250" s="121"/>
      <c r="K250" s="209"/>
      <c r="L250" s="210"/>
      <c r="M250" s="210"/>
      <c r="N250" s="355"/>
      <c r="O250" s="8"/>
    </row>
    <row r="251" spans="1:15" ht="30.75" customHeight="1" x14ac:dyDescent="0.35">
      <c r="A251" s="4"/>
      <c r="B251" s="35">
        <v>18</v>
      </c>
      <c r="C251" s="354" t="s">
        <v>127</v>
      </c>
      <c r="D251" s="354"/>
      <c r="E251" s="121"/>
      <c r="F251" s="209"/>
      <c r="G251" s="210"/>
      <c r="H251" s="210"/>
      <c r="I251" s="211"/>
      <c r="J251" s="121"/>
      <c r="K251" s="209"/>
      <c r="L251" s="210"/>
      <c r="M251" s="210"/>
      <c r="N251" s="355"/>
      <c r="O251" s="8"/>
    </row>
    <row r="252" spans="1:15" ht="30.75" customHeight="1" x14ac:dyDescent="0.35">
      <c r="A252" s="4"/>
      <c r="B252" s="35">
        <v>19</v>
      </c>
      <c r="C252" s="354" t="s">
        <v>127</v>
      </c>
      <c r="D252" s="354"/>
      <c r="E252" s="121"/>
      <c r="F252" s="209"/>
      <c r="G252" s="210"/>
      <c r="H252" s="210"/>
      <c r="I252" s="211"/>
      <c r="J252" s="121"/>
      <c r="K252" s="209"/>
      <c r="L252" s="210"/>
      <c r="M252" s="210"/>
      <c r="N252" s="355"/>
      <c r="O252" s="8"/>
    </row>
    <row r="253" spans="1:15" ht="30.75" customHeight="1" x14ac:dyDescent="0.35">
      <c r="A253" s="4"/>
      <c r="B253" s="35">
        <v>20</v>
      </c>
      <c r="C253" s="354" t="s">
        <v>127</v>
      </c>
      <c r="D253" s="354"/>
      <c r="E253" s="121"/>
      <c r="F253" s="209"/>
      <c r="G253" s="210"/>
      <c r="H253" s="210"/>
      <c r="I253" s="211"/>
      <c r="J253" s="121"/>
      <c r="K253" s="209"/>
      <c r="L253" s="210"/>
      <c r="M253" s="210"/>
      <c r="N253" s="355"/>
      <c r="O253" s="8"/>
    </row>
    <row r="254" spans="1:15" ht="30.75" customHeight="1" x14ac:dyDescent="0.35">
      <c r="A254" s="4"/>
      <c r="B254" s="35">
        <v>21</v>
      </c>
      <c r="C254" s="354" t="s">
        <v>127</v>
      </c>
      <c r="D254" s="354"/>
      <c r="E254" s="121"/>
      <c r="F254" s="209"/>
      <c r="G254" s="210"/>
      <c r="H254" s="210"/>
      <c r="I254" s="211"/>
      <c r="J254" s="121"/>
      <c r="K254" s="209"/>
      <c r="L254" s="210"/>
      <c r="M254" s="210"/>
      <c r="N254" s="355"/>
      <c r="O254" s="8"/>
    </row>
    <row r="255" spans="1:15" ht="30.75" customHeight="1" x14ac:dyDescent="0.35">
      <c r="A255" s="4"/>
      <c r="B255" s="35">
        <v>22</v>
      </c>
      <c r="C255" s="354" t="s">
        <v>127</v>
      </c>
      <c r="D255" s="354"/>
      <c r="E255" s="121"/>
      <c r="F255" s="209"/>
      <c r="G255" s="210"/>
      <c r="H255" s="210"/>
      <c r="I255" s="211"/>
      <c r="J255" s="121"/>
      <c r="K255" s="209"/>
      <c r="L255" s="210"/>
      <c r="M255" s="210"/>
      <c r="N255" s="355"/>
      <c r="O255" s="8"/>
    </row>
    <row r="256" spans="1:15" ht="30.75" customHeight="1" x14ac:dyDescent="0.35">
      <c r="A256" s="4"/>
      <c r="B256" s="35">
        <v>23</v>
      </c>
      <c r="C256" s="354" t="s">
        <v>127</v>
      </c>
      <c r="D256" s="354"/>
      <c r="E256" s="121"/>
      <c r="F256" s="209"/>
      <c r="G256" s="210"/>
      <c r="H256" s="210"/>
      <c r="I256" s="211"/>
      <c r="J256" s="121"/>
      <c r="K256" s="209"/>
      <c r="L256" s="210"/>
      <c r="M256" s="210"/>
      <c r="N256" s="355"/>
      <c r="O256" s="8"/>
    </row>
    <row r="257" spans="1:15" ht="30.75" customHeight="1" x14ac:dyDescent="0.35">
      <c r="A257" s="4"/>
      <c r="B257" s="35">
        <v>24</v>
      </c>
      <c r="C257" s="354" t="s">
        <v>127</v>
      </c>
      <c r="D257" s="354"/>
      <c r="E257" s="121"/>
      <c r="F257" s="209"/>
      <c r="G257" s="210"/>
      <c r="H257" s="210"/>
      <c r="I257" s="211"/>
      <c r="J257" s="121"/>
      <c r="K257" s="209"/>
      <c r="L257" s="210"/>
      <c r="M257" s="210"/>
      <c r="N257" s="355"/>
      <c r="O257" s="8"/>
    </row>
    <row r="258" spans="1:15" ht="30.75" customHeight="1" x14ac:dyDescent="0.35">
      <c r="A258" s="4"/>
      <c r="B258" s="35">
        <v>25</v>
      </c>
      <c r="C258" s="354" t="s">
        <v>127</v>
      </c>
      <c r="D258" s="354"/>
      <c r="E258" s="121"/>
      <c r="F258" s="209"/>
      <c r="G258" s="210"/>
      <c r="H258" s="210"/>
      <c r="I258" s="211"/>
      <c r="J258" s="121"/>
      <c r="K258" s="209"/>
      <c r="L258" s="210"/>
      <c r="M258" s="210"/>
      <c r="N258" s="355"/>
      <c r="O258" s="8"/>
    </row>
    <row r="259" spans="1:15" ht="30.75" customHeight="1" x14ac:dyDescent="0.35">
      <c r="A259" s="4"/>
      <c r="B259" s="35">
        <v>26</v>
      </c>
      <c r="C259" s="354" t="s">
        <v>127</v>
      </c>
      <c r="D259" s="354"/>
      <c r="E259" s="121"/>
      <c r="F259" s="209"/>
      <c r="G259" s="210"/>
      <c r="H259" s="210"/>
      <c r="I259" s="211"/>
      <c r="J259" s="121"/>
      <c r="K259" s="209"/>
      <c r="L259" s="210"/>
      <c r="M259" s="210"/>
      <c r="N259" s="355"/>
      <c r="O259" s="8"/>
    </row>
    <row r="260" spans="1:15" ht="30.75" customHeight="1" x14ac:dyDescent="0.35">
      <c r="A260" s="4"/>
      <c r="B260" s="35">
        <v>27</v>
      </c>
      <c r="C260" s="354" t="s">
        <v>127</v>
      </c>
      <c r="D260" s="354"/>
      <c r="E260" s="121"/>
      <c r="F260" s="209"/>
      <c r="G260" s="210"/>
      <c r="H260" s="210"/>
      <c r="I260" s="211"/>
      <c r="J260" s="121"/>
      <c r="K260" s="209"/>
      <c r="L260" s="210"/>
      <c r="M260" s="210"/>
      <c r="N260" s="355"/>
      <c r="O260" s="8"/>
    </row>
    <row r="261" spans="1:15" ht="30.75" customHeight="1" x14ac:dyDescent="0.35">
      <c r="A261" s="4"/>
      <c r="B261" s="35">
        <v>28</v>
      </c>
      <c r="C261" s="354" t="s">
        <v>127</v>
      </c>
      <c r="D261" s="354"/>
      <c r="E261" s="121"/>
      <c r="F261" s="209"/>
      <c r="G261" s="210"/>
      <c r="H261" s="210"/>
      <c r="I261" s="211"/>
      <c r="J261" s="121"/>
      <c r="K261" s="209"/>
      <c r="L261" s="210"/>
      <c r="M261" s="210"/>
      <c r="N261" s="355"/>
      <c r="O261" s="8"/>
    </row>
    <row r="262" spans="1:15" ht="30.75" customHeight="1" x14ac:dyDescent="0.35">
      <c r="A262" s="4"/>
      <c r="B262" s="35">
        <v>29</v>
      </c>
      <c r="C262" s="354" t="s">
        <v>127</v>
      </c>
      <c r="D262" s="354"/>
      <c r="E262" s="121"/>
      <c r="F262" s="209"/>
      <c r="G262" s="210"/>
      <c r="H262" s="210"/>
      <c r="I262" s="211"/>
      <c r="J262" s="121"/>
      <c r="K262" s="209"/>
      <c r="L262" s="210"/>
      <c r="M262" s="210"/>
      <c r="N262" s="355"/>
      <c r="O262" s="8"/>
    </row>
    <row r="263" spans="1:15" ht="30.75" customHeight="1" thickBot="1" x14ac:dyDescent="0.4">
      <c r="A263" s="4"/>
      <c r="B263" s="36">
        <v>30</v>
      </c>
      <c r="C263" s="225" t="s">
        <v>127</v>
      </c>
      <c r="D263" s="225"/>
      <c r="E263" s="122"/>
      <c r="F263" s="223"/>
      <c r="G263" s="356"/>
      <c r="H263" s="356"/>
      <c r="I263" s="357"/>
      <c r="J263" s="122"/>
      <c r="K263" s="223"/>
      <c r="L263" s="356"/>
      <c r="M263" s="356"/>
      <c r="N263" s="224"/>
      <c r="O263" s="8"/>
    </row>
    <row r="264" spans="1:15" ht="15" thickBot="1" x14ac:dyDescent="0.4">
      <c r="A264" s="4"/>
      <c r="O264" s="8"/>
    </row>
    <row r="265" spans="1:15" ht="30.75" customHeight="1" thickBot="1" x14ac:dyDescent="0.4">
      <c r="A265" s="4"/>
      <c r="B265" s="214" t="s">
        <v>148</v>
      </c>
      <c r="C265" s="215"/>
      <c r="D265" s="215"/>
      <c r="E265" s="215"/>
      <c r="F265" s="215"/>
      <c r="G265" s="215"/>
      <c r="H265" s="215"/>
      <c r="I265" s="276"/>
      <c r="J265" s="276"/>
      <c r="K265" s="276"/>
      <c r="L265" s="276"/>
      <c r="M265" s="276"/>
      <c r="N265" s="277"/>
      <c r="O265" s="8"/>
    </row>
    <row r="266" spans="1:15" ht="30.75" customHeight="1" thickBot="1" x14ac:dyDescent="0.4">
      <c r="A266" s="4"/>
      <c r="B266" s="294" t="s">
        <v>83</v>
      </c>
      <c r="C266" s="219" t="s">
        <v>116</v>
      </c>
      <c r="D266" s="353"/>
      <c r="E266" s="353"/>
      <c r="F266" s="220"/>
      <c r="G266" s="295" t="s">
        <v>115</v>
      </c>
      <c r="H266" s="358" t="s">
        <v>120</v>
      </c>
      <c r="I266" s="359"/>
      <c r="J266" s="359"/>
      <c r="K266" s="359"/>
      <c r="L266" s="359"/>
      <c r="M266" s="360"/>
      <c r="N266" s="295"/>
      <c r="O266" s="8"/>
    </row>
    <row r="267" spans="1:15" ht="48" customHeight="1" x14ac:dyDescent="0.35">
      <c r="A267" s="4"/>
      <c r="B267" s="296"/>
      <c r="C267" s="17">
        <v>1</v>
      </c>
      <c r="D267" s="17">
        <v>2</v>
      </c>
      <c r="E267" s="17">
        <v>3</v>
      </c>
      <c r="F267" s="17">
        <v>4</v>
      </c>
      <c r="G267" s="297"/>
      <c r="H267" s="39" t="s">
        <v>117</v>
      </c>
      <c r="I267" s="41" t="s">
        <v>118</v>
      </c>
      <c r="J267" s="39" t="s">
        <v>114</v>
      </c>
      <c r="K267" s="38" t="s">
        <v>94</v>
      </c>
      <c r="L267" s="54" t="s">
        <v>119</v>
      </c>
      <c r="M267" s="292" t="s">
        <v>152</v>
      </c>
      <c r="N267" s="218"/>
      <c r="O267" s="8"/>
    </row>
    <row r="268" spans="1:15" s="52" customFormat="1" ht="30.75" customHeight="1" x14ac:dyDescent="0.35">
      <c r="A268" s="50"/>
      <c r="B268" s="78">
        <v>1</v>
      </c>
      <c r="C268" s="108"/>
      <c r="D268" s="108"/>
      <c r="E268" s="108"/>
      <c r="F268" s="108"/>
      <c r="G268" s="59">
        <f t="shared" ref="G268:G273" si="16">SUM(C268:F268)</f>
        <v>0</v>
      </c>
      <c r="H268" s="110"/>
      <c r="I268" s="112"/>
      <c r="J268" s="80">
        <f>+H268*G268</f>
        <v>0</v>
      </c>
      <c r="K268" s="80">
        <f>+I268*G268</f>
        <v>0</v>
      </c>
      <c r="L268" s="71">
        <f t="shared" ref="L268:L273" si="17">+SUM(J268:K268)</f>
        <v>0</v>
      </c>
      <c r="M268" s="361"/>
      <c r="N268" s="362"/>
      <c r="O268" s="51"/>
    </row>
    <row r="269" spans="1:15" s="52" customFormat="1" ht="30.75" customHeight="1" x14ac:dyDescent="0.35">
      <c r="A269" s="50"/>
      <c r="B269" s="79">
        <v>2</v>
      </c>
      <c r="C269" s="109"/>
      <c r="D269" s="109"/>
      <c r="E269" s="109"/>
      <c r="F269" s="109"/>
      <c r="G269" s="59">
        <f t="shared" si="16"/>
        <v>0</v>
      </c>
      <c r="H269" s="110"/>
      <c r="I269" s="112"/>
      <c r="J269" s="80">
        <f>+H269*G269</f>
        <v>0</v>
      </c>
      <c r="K269" s="80">
        <f>+I269*G269</f>
        <v>0</v>
      </c>
      <c r="L269" s="71">
        <f t="shared" si="17"/>
        <v>0</v>
      </c>
      <c r="M269" s="361"/>
      <c r="N269" s="362"/>
      <c r="O269" s="51"/>
    </row>
    <row r="270" spans="1:15" s="52" customFormat="1" ht="30.75" customHeight="1" x14ac:dyDescent="0.35">
      <c r="A270" s="50"/>
      <c r="B270" s="79">
        <v>3</v>
      </c>
      <c r="C270" s="109"/>
      <c r="D270" s="109"/>
      <c r="E270" s="109"/>
      <c r="F270" s="109"/>
      <c r="G270" s="59">
        <f t="shared" si="16"/>
        <v>0</v>
      </c>
      <c r="H270" s="110"/>
      <c r="I270" s="112"/>
      <c r="J270" s="80">
        <f>+H270*G270</f>
        <v>0</v>
      </c>
      <c r="K270" s="80">
        <f>+I270*G270</f>
        <v>0</v>
      </c>
      <c r="L270" s="71">
        <f t="shared" si="17"/>
        <v>0</v>
      </c>
      <c r="M270" s="361"/>
      <c r="N270" s="362"/>
      <c r="O270" s="51"/>
    </row>
    <row r="271" spans="1:15" s="52" customFormat="1" ht="30.75" customHeight="1" x14ac:dyDescent="0.35">
      <c r="A271" s="50"/>
      <c r="B271" s="79">
        <v>4</v>
      </c>
      <c r="C271" s="109"/>
      <c r="D271" s="109"/>
      <c r="E271" s="109"/>
      <c r="F271" s="109"/>
      <c r="G271" s="59">
        <f t="shared" si="16"/>
        <v>0</v>
      </c>
      <c r="H271" s="110"/>
      <c r="I271" s="112"/>
      <c r="J271" s="80">
        <f>+H271*G271</f>
        <v>0</v>
      </c>
      <c r="K271" s="80">
        <f>+I271*G271</f>
        <v>0</v>
      </c>
      <c r="L271" s="71">
        <f t="shared" si="17"/>
        <v>0</v>
      </c>
      <c r="M271" s="361"/>
      <c r="N271" s="362"/>
      <c r="O271" s="51"/>
    </row>
    <row r="272" spans="1:15" s="52" customFormat="1" ht="30.75" customHeight="1" x14ac:dyDescent="0.35">
      <c r="A272" s="50"/>
      <c r="B272" s="79">
        <v>5</v>
      </c>
      <c r="C272" s="109"/>
      <c r="D272" s="109"/>
      <c r="E272" s="109"/>
      <c r="F272" s="109"/>
      <c r="G272" s="59">
        <f t="shared" si="16"/>
        <v>0</v>
      </c>
      <c r="H272" s="110"/>
      <c r="I272" s="112"/>
      <c r="J272" s="80">
        <f>+H272*G272</f>
        <v>0</v>
      </c>
      <c r="K272" s="80">
        <f>+I272*G272</f>
        <v>0</v>
      </c>
      <c r="L272" s="71">
        <f t="shared" si="17"/>
        <v>0</v>
      </c>
      <c r="M272" s="361"/>
      <c r="N272" s="362"/>
      <c r="O272" s="51"/>
    </row>
    <row r="273" spans="1:15" s="52" customFormat="1" ht="30.75" customHeight="1" thickBot="1" x14ac:dyDescent="0.4">
      <c r="A273" s="50"/>
      <c r="B273" s="40" t="s">
        <v>13</v>
      </c>
      <c r="C273" s="58">
        <f>+SUM(C268:C272)</f>
        <v>0</v>
      </c>
      <c r="D273" s="58">
        <f>+SUM(D268:D272)</f>
        <v>0</v>
      </c>
      <c r="E273" s="58">
        <f>+SUM(E268:E272)</f>
        <v>0</v>
      </c>
      <c r="F273" s="58">
        <f>+SUM(F268:F272)</f>
        <v>0</v>
      </c>
      <c r="G273" s="59">
        <f t="shared" si="16"/>
        <v>0</v>
      </c>
      <c r="H273" s="61">
        <f>+IFERROR(AVERAGE(H268:H272),0)</f>
        <v>0</v>
      </c>
      <c r="I273" s="64">
        <f>+IFERROR(AVERAGE(I268:I272),0)</f>
        <v>0</v>
      </c>
      <c r="J273" s="61">
        <f>+SUM(J268:J272)</f>
        <v>0</v>
      </c>
      <c r="K273" s="63">
        <f>+SUM(K268:K272)</f>
        <v>0</v>
      </c>
      <c r="L273" s="71">
        <f t="shared" si="17"/>
        <v>0</v>
      </c>
      <c r="M273" s="363">
        <f>+SUM(M268:N272)</f>
        <v>0</v>
      </c>
      <c r="N273" s="364"/>
      <c r="O273" s="51"/>
    </row>
    <row r="274" spans="1:15" ht="25.5" customHeight="1" x14ac:dyDescent="0.35">
      <c r="A274" s="4"/>
      <c r="B274" s="26" t="s">
        <v>23</v>
      </c>
      <c r="C274" s="1"/>
      <c r="D274" s="1"/>
      <c r="E274" s="1"/>
      <c r="F274" s="1"/>
      <c r="G274" s="1"/>
      <c r="H274" s="27" t="s">
        <v>54</v>
      </c>
      <c r="I274" s="28"/>
      <c r="J274" s="1"/>
      <c r="K274" s="1"/>
      <c r="L274" s="1"/>
      <c r="M274"/>
      <c r="N274" s="30"/>
      <c r="O274" s="8"/>
    </row>
    <row r="275" spans="1:15" ht="25.5" customHeight="1" x14ac:dyDescent="0.35">
      <c r="A275" s="4"/>
      <c r="B275" s="371" t="s">
        <v>267</v>
      </c>
      <c r="C275" s="372"/>
      <c r="D275" s="372"/>
      <c r="E275" s="372"/>
      <c r="F275" s="372"/>
      <c r="G275" s="373"/>
      <c r="H275" s="15"/>
      <c r="I275"/>
      <c r="J275"/>
      <c r="K275"/>
      <c r="L275"/>
      <c r="M275"/>
      <c r="N275" s="30"/>
      <c r="O275" s="8"/>
    </row>
    <row r="276" spans="1:15" ht="25.5" customHeight="1" x14ac:dyDescent="0.35">
      <c r="A276" s="4"/>
      <c r="B276" s="371"/>
      <c r="C276" s="372"/>
      <c r="D276" s="372"/>
      <c r="E276" s="372"/>
      <c r="F276" s="372"/>
      <c r="G276" s="373"/>
      <c r="H276" s="15"/>
      <c r="I276"/>
      <c r="J276"/>
      <c r="K276"/>
      <c r="L276"/>
      <c r="M276"/>
      <c r="N276" s="30"/>
      <c r="O276" s="8"/>
    </row>
    <row r="277" spans="1:15" ht="25.5" customHeight="1" x14ac:dyDescent="0.35">
      <c r="A277" s="4"/>
      <c r="B277" s="371"/>
      <c r="C277" s="372"/>
      <c r="D277" s="372"/>
      <c r="E277" s="372"/>
      <c r="F277" s="372"/>
      <c r="G277" s="373"/>
      <c r="H277" s="15"/>
      <c r="I277"/>
      <c r="J277"/>
      <c r="K277"/>
      <c r="L277"/>
      <c r="M277"/>
      <c r="N277" s="30"/>
      <c r="O277" s="8"/>
    </row>
    <row r="278" spans="1:15" ht="25.5" customHeight="1" x14ac:dyDescent="0.35">
      <c r="A278" s="4"/>
      <c r="B278" s="371"/>
      <c r="C278" s="372"/>
      <c r="D278" s="372"/>
      <c r="E278" s="372"/>
      <c r="F278" s="372"/>
      <c r="G278" s="373"/>
      <c r="H278" s="15"/>
      <c r="I278"/>
      <c r="J278"/>
      <c r="K278"/>
      <c r="L278"/>
      <c r="M278"/>
      <c r="N278" s="30"/>
      <c r="O278" s="8"/>
    </row>
    <row r="279" spans="1:15" ht="25.5" customHeight="1" x14ac:dyDescent="0.35">
      <c r="A279" s="4"/>
      <c r="B279" s="371"/>
      <c r="C279" s="372"/>
      <c r="D279" s="372"/>
      <c r="E279" s="372"/>
      <c r="F279" s="372"/>
      <c r="G279" s="373"/>
      <c r="H279" s="15"/>
      <c r="I279"/>
      <c r="J279"/>
      <c r="K279"/>
      <c r="L279"/>
      <c r="M279"/>
      <c r="N279" s="30"/>
      <c r="O279" s="8"/>
    </row>
    <row r="280" spans="1:15" ht="25.5" customHeight="1" x14ac:dyDescent="0.35">
      <c r="A280" s="4"/>
      <c r="B280" s="371"/>
      <c r="C280" s="372"/>
      <c r="D280" s="372"/>
      <c r="E280" s="372"/>
      <c r="F280" s="372"/>
      <c r="G280" s="373"/>
      <c r="H280" s="15"/>
      <c r="I280"/>
      <c r="J280"/>
      <c r="K280"/>
      <c r="L280"/>
      <c r="M280"/>
      <c r="N280" s="30"/>
      <c r="O280" s="8"/>
    </row>
    <row r="281" spans="1:15" ht="25.5" customHeight="1" x14ac:dyDescent="0.35">
      <c r="A281" s="4"/>
      <c r="B281" s="371"/>
      <c r="C281" s="372"/>
      <c r="D281" s="372"/>
      <c r="E281" s="372"/>
      <c r="F281" s="372"/>
      <c r="G281" s="373"/>
      <c r="H281" s="15"/>
      <c r="I281"/>
      <c r="J281"/>
      <c r="K281"/>
      <c r="L281"/>
      <c r="M281"/>
      <c r="N281" s="30"/>
      <c r="O281" s="8"/>
    </row>
    <row r="282" spans="1:15" ht="25.5" customHeight="1" x14ac:dyDescent="0.35">
      <c r="A282" s="4"/>
      <c r="B282" s="371"/>
      <c r="C282" s="372"/>
      <c r="D282" s="372"/>
      <c r="E282" s="372"/>
      <c r="F282" s="372"/>
      <c r="G282" s="373"/>
      <c r="H282" s="15"/>
      <c r="I282"/>
      <c r="J282"/>
      <c r="K282"/>
      <c r="L282"/>
      <c r="M282"/>
      <c r="N282" s="30"/>
      <c r="O282" s="8"/>
    </row>
    <row r="283" spans="1:15" ht="25.5" customHeight="1" x14ac:dyDescent="0.35">
      <c r="A283" s="4"/>
      <c r="B283" s="371"/>
      <c r="C283" s="372"/>
      <c r="D283" s="372"/>
      <c r="E283" s="372"/>
      <c r="F283" s="372"/>
      <c r="G283" s="373"/>
      <c r="H283" s="15"/>
      <c r="I283"/>
      <c r="J283"/>
      <c r="K283"/>
      <c r="L283"/>
      <c r="M283"/>
      <c r="N283" s="30"/>
      <c r="O283" s="8"/>
    </row>
    <row r="284" spans="1:15" ht="25.5" customHeight="1" x14ac:dyDescent="0.35">
      <c r="A284" s="4"/>
      <c r="B284" s="371"/>
      <c r="C284" s="372"/>
      <c r="D284" s="372"/>
      <c r="E284" s="372"/>
      <c r="F284" s="372"/>
      <c r="G284" s="373"/>
      <c r="H284" s="15"/>
      <c r="I284"/>
      <c r="J284"/>
      <c r="K284"/>
      <c r="L284"/>
      <c r="M284"/>
      <c r="N284" s="30"/>
      <c r="O284" s="8"/>
    </row>
    <row r="285" spans="1:15" ht="25.5" customHeight="1" x14ac:dyDescent="0.35">
      <c r="A285" s="4"/>
      <c r="B285" s="371"/>
      <c r="C285" s="372"/>
      <c r="D285" s="372"/>
      <c r="E285" s="372"/>
      <c r="F285" s="372"/>
      <c r="G285" s="373"/>
      <c r="H285" s="15"/>
      <c r="I285"/>
      <c r="J285"/>
      <c r="K285"/>
      <c r="L285"/>
      <c r="M285"/>
      <c r="N285" s="30"/>
      <c r="O285" s="8"/>
    </row>
    <row r="286" spans="1:15" ht="25.5" customHeight="1" thickBot="1" x14ac:dyDescent="0.4">
      <c r="A286" s="4"/>
      <c r="B286" s="374"/>
      <c r="C286" s="375"/>
      <c r="D286" s="375"/>
      <c r="E286" s="375"/>
      <c r="F286" s="375"/>
      <c r="G286" s="376"/>
      <c r="H286" s="32"/>
      <c r="I286" s="31"/>
      <c r="J286" s="31"/>
      <c r="K286" s="31"/>
      <c r="L286" s="31"/>
      <c r="M286" s="31"/>
      <c r="N286" s="33"/>
      <c r="O286" s="8"/>
    </row>
    <row r="287" spans="1:15" ht="15" thickBot="1" x14ac:dyDescent="0.4">
      <c r="A287" s="4"/>
      <c r="O287" s="8"/>
    </row>
    <row r="288" spans="1:15" ht="30.75" customHeight="1" thickBot="1" x14ac:dyDescent="0.4">
      <c r="A288" s="4"/>
      <c r="B288" s="214" t="s">
        <v>149</v>
      </c>
      <c r="C288" s="215"/>
      <c r="D288" s="215"/>
      <c r="E288" s="215"/>
      <c r="F288" s="215"/>
      <c r="G288" s="215"/>
      <c r="H288" s="215"/>
      <c r="I288" s="215"/>
      <c r="J288" s="215"/>
      <c r="K288" s="215"/>
      <c r="L288" s="215"/>
      <c r="M288" s="215"/>
      <c r="N288" s="216"/>
      <c r="O288" s="8"/>
    </row>
    <row r="289" spans="1:18" ht="48" customHeight="1" x14ac:dyDescent="0.35">
      <c r="A289" s="4"/>
      <c r="B289" s="39" t="s">
        <v>150</v>
      </c>
      <c r="C289" s="217" t="s">
        <v>55</v>
      </c>
      <c r="D289" s="217"/>
      <c r="E289" s="38" t="s">
        <v>56</v>
      </c>
      <c r="F289" s="38" t="s">
        <v>89</v>
      </c>
      <c r="G289" s="219" t="s">
        <v>172</v>
      </c>
      <c r="H289" s="220" t="s">
        <v>57</v>
      </c>
      <c r="I289" s="219" t="s">
        <v>173</v>
      </c>
      <c r="J289" s="353"/>
      <c r="K289" s="249" t="s">
        <v>161</v>
      </c>
      <c r="L289" s="250"/>
      <c r="M289" s="220" t="s">
        <v>162</v>
      </c>
      <c r="N289" s="218"/>
      <c r="O289" s="8"/>
    </row>
    <row r="290" spans="1:18" ht="30.75" customHeight="1" x14ac:dyDescent="0.35">
      <c r="A290" s="4"/>
      <c r="B290" s="75">
        <v>1</v>
      </c>
      <c r="C290" s="192">
        <v>45246</v>
      </c>
      <c r="D290" s="192"/>
      <c r="E290" s="180">
        <v>2</v>
      </c>
      <c r="F290" s="180">
        <v>1</v>
      </c>
      <c r="G290" s="193">
        <v>1</v>
      </c>
      <c r="H290" s="194"/>
      <c r="I290" s="193">
        <v>1</v>
      </c>
      <c r="J290" s="195"/>
      <c r="K290" s="196" t="s">
        <v>365</v>
      </c>
      <c r="L290" s="191"/>
      <c r="M290" s="190" t="s">
        <v>365</v>
      </c>
      <c r="N290" s="191"/>
      <c r="O290" s="8"/>
    </row>
    <row r="291" spans="1:18" ht="30.75" customHeight="1" x14ac:dyDescent="0.35">
      <c r="A291" s="4"/>
      <c r="B291" s="75">
        <v>2</v>
      </c>
      <c r="C291" s="192"/>
      <c r="D291" s="192"/>
      <c r="E291" s="180"/>
      <c r="F291" s="180"/>
      <c r="G291" s="193"/>
      <c r="H291" s="194"/>
      <c r="I291" s="193"/>
      <c r="J291" s="195"/>
      <c r="K291" s="196"/>
      <c r="L291" s="191"/>
      <c r="M291" s="190"/>
      <c r="N291" s="191"/>
      <c r="O291" s="8"/>
    </row>
    <row r="292" spans="1:18" ht="30.75" customHeight="1" x14ac:dyDescent="0.35">
      <c r="A292" s="4"/>
      <c r="B292" s="75">
        <v>3</v>
      </c>
      <c r="C292" s="354"/>
      <c r="D292" s="354"/>
      <c r="E292" s="119"/>
      <c r="F292" s="119"/>
      <c r="G292" s="221"/>
      <c r="H292" s="222"/>
      <c r="I292" s="221"/>
      <c r="J292" s="365"/>
      <c r="K292" s="366"/>
      <c r="L292" s="355"/>
      <c r="M292" s="210"/>
      <c r="N292" s="355"/>
      <c r="O292" s="8"/>
    </row>
    <row r="293" spans="1:18" ht="30.75" customHeight="1" x14ac:dyDescent="0.35">
      <c r="A293" s="4"/>
      <c r="B293" s="75">
        <v>4</v>
      </c>
      <c r="C293" s="354"/>
      <c r="D293" s="354"/>
      <c r="E293" s="119"/>
      <c r="F293" s="119"/>
      <c r="G293" s="221"/>
      <c r="H293" s="222"/>
      <c r="I293" s="221"/>
      <c r="J293" s="365"/>
      <c r="K293" s="366"/>
      <c r="L293" s="355"/>
      <c r="M293" s="210"/>
      <c r="N293" s="355"/>
      <c r="O293" s="8"/>
    </row>
    <row r="294" spans="1:18" ht="30.75" customHeight="1" x14ac:dyDescent="0.35">
      <c r="A294" s="4"/>
      <c r="B294" s="75">
        <v>5</v>
      </c>
      <c r="C294" s="354"/>
      <c r="D294" s="354"/>
      <c r="E294" s="119"/>
      <c r="F294" s="119"/>
      <c r="G294" s="221"/>
      <c r="H294" s="222"/>
      <c r="I294" s="221"/>
      <c r="J294" s="365"/>
      <c r="K294" s="366"/>
      <c r="L294" s="355"/>
      <c r="M294" s="210"/>
      <c r="N294" s="355"/>
      <c r="O294" s="8"/>
    </row>
    <row r="295" spans="1:18" ht="30.75" customHeight="1" x14ac:dyDescent="0.35">
      <c r="A295" s="4"/>
      <c r="B295" s="75">
        <v>6</v>
      </c>
      <c r="C295" s="354"/>
      <c r="D295" s="354"/>
      <c r="E295" s="119"/>
      <c r="F295" s="119"/>
      <c r="G295" s="123"/>
      <c r="H295" s="124"/>
      <c r="I295" s="123"/>
      <c r="J295" s="125"/>
      <c r="K295" s="126"/>
      <c r="L295" s="127"/>
      <c r="M295" s="128"/>
      <c r="N295" s="127"/>
      <c r="O295" s="8"/>
    </row>
    <row r="296" spans="1:18" ht="30.75" customHeight="1" x14ac:dyDescent="0.35">
      <c r="A296" s="4"/>
      <c r="B296" s="75">
        <v>7</v>
      </c>
      <c r="C296" s="354"/>
      <c r="D296" s="354"/>
      <c r="E296" s="119"/>
      <c r="F296" s="119"/>
      <c r="G296" s="123"/>
      <c r="H296" s="124"/>
      <c r="I296" s="123"/>
      <c r="J296" s="125"/>
      <c r="K296" s="126"/>
      <c r="L296" s="127"/>
      <c r="M296" s="128"/>
      <c r="N296" s="127"/>
      <c r="O296" s="8"/>
    </row>
    <row r="297" spans="1:18" ht="30.75" customHeight="1" x14ac:dyDescent="0.35">
      <c r="A297" s="4"/>
      <c r="B297" s="75">
        <v>8</v>
      </c>
      <c r="C297" s="354"/>
      <c r="D297" s="354"/>
      <c r="E297" s="119"/>
      <c r="F297" s="119"/>
      <c r="G297" s="123"/>
      <c r="H297" s="124"/>
      <c r="I297" s="123"/>
      <c r="J297" s="125"/>
      <c r="K297" s="126"/>
      <c r="L297" s="127"/>
      <c r="M297" s="128"/>
      <c r="N297" s="127"/>
      <c r="O297" s="8"/>
    </row>
    <row r="298" spans="1:18" ht="30.75" customHeight="1" x14ac:dyDescent="0.35">
      <c r="A298" s="4"/>
      <c r="B298" s="75">
        <v>9</v>
      </c>
      <c r="C298" s="354"/>
      <c r="D298" s="354"/>
      <c r="E298" s="119"/>
      <c r="F298" s="119"/>
      <c r="G298" s="221"/>
      <c r="H298" s="222"/>
      <c r="I298" s="221"/>
      <c r="J298" s="365"/>
      <c r="K298" s="366"/>
      <c r="L298" s="355"/>
      <c r="M298" s="210"/>
      <c r="N298" s="355"/>
      <c r="O298" s="8"/>
    </row>
    <row r="299" spans="1:18" ht="30.75" customHeight="1" x14ac:dyDescent="0.35">
      <c r="A299" s="4"/>
      <c r="B299" s="75">
        <v>10</v>
      </c>
      <c r="C299" s="354"/>
      <c r="D299" s="354"/>
      <c r="E299" s="119"/>
      <c r="F299" s="119"/>
      <c r="G299" s="221"/>
      <c r="H299" s="222"/>
      <c r="I299" s="221"/>
      <c r="J299" s="365"/>
      <c r="K299" s="366"/>
      <c r="L299" s="355"/>
      <c r="M299" s="210"/>
      <c r="N299" s="355"/>
      <c r="O299" s="8"/>
    </row>
    <row r="300" spans="1:18" ht="30.75" customHeight="1" x14ac:dyDescent="0.35">
      <c r="A300" s="4"/>
      <c r="B300" s="81">
        <v>11</v>
      </c>
      <c r="C300" s="354"/>
      <c r="D300" s="354"/>
      <c r="E300" s="129"/>
      <c r="F300" s="129"/>
      <c r="G300" s="130"/>
      <c r="H300" s="131"/>
      <c r="I300" s="130"/>
      <c r="J300" s="132"/>
      <c r="K300" s="133"/>
      <c r="L300" s="134"/>
      <c r="M300" s="135"/>
      <c r="N300" s="134"/>
      <c r="O300" s="8"/>
    </row>
    <row r="301" spans="1:18" ht="30.75" customHeight="1" thickBot="1" x14ac:dyDescent="0.4">
      <c r="A301" s="4"/>
      <c r="B301" s="76">
        <v>12</v>
      </c>
      <c r="C301" s="225"/>
      <c r="D301" s="225"/>
      <c r="E301" s="120"/>
      <c r="F301" s="120"/>
      <c r="G301" s="367"/>
      <c r="H301" s="368"/>
      <c r="I301" s="367"/>
      <c r="J301" s="369"/>
      <c r="K301" s="370"/>
      <c r="L301" s="224"/>
      <c r="M301" s="356"/>
      <c r="N301" s="224"/>
      <c r="O301" s="8"/>
    </row>
    <row r="302" spans="1:18" ht="27.75" customHeight="1" thickBot="1" x14ac:dyDescent="0.4">
      <c r="A302" s="4"/>
      <c r="B302" s="226" t="s">
        <v>151</v>
      </c>
      <c r="C302" s="227"/>
      <c r="D302" s="227"/>
      <c r="E302" s="227"/>
      <c r="F302" s="227"/>
      <c r="G302" s="227"/>
      <c r="H302" s="227"/>
      <c r="I302" s="227"/>
      <c r="J302" s="227"/>
      <c r="K302" s="227"/>
      <c r="L302" s="227"/>
      <c r="M302" s="227"/>
      <c r="N302" s="228"/>
      <c r="O302" s="8"/>
      <c r="R302" s="34"/>
    </row>
    <row r="303" spans="1:18" ht="25.5" customHeight="1" x14ac:dyDescent="0.35">
      <c r="A303" s="4"/>
      <c r="B303" s="37" t="s">
        <v>158</v>
      </c>
      <c r="C303"/>
      <c r="D303"/>
      <c r="E303"/>
      <c r="F303"/>
      <c r="G303" s="18"/>
      <c r="H303" s="18"/>
      <c r="I303" s="18"/>
      <c r="J303"/>
      <c r="K303"/>
      <c r="L303"/>
      <c r="M303"/>
      <c r="N303" s="30"/>
      <c r="O303" s="8"/>
    </row>
    <row r="304" spans="1:18" ht="25.5" customHeight="1" x14ac:dyDescent="0.35">
      <c r="A304" s="4"/>
      <c r="B304" s="326" t="s">
        <v>259</v>
      </c>
      <c r="C304" s="327"/>
      <c r="D304" s="327"/>
      <c r="E304" s="327"/>
      <c r="F304" s="327"/>
      <c r="G304" s="327"/>
      <c r="H304" s="327"/>
      <c r="I304" s="327"/>
      <c r="J304" s="327"/>
      <c r="K304" s="327"/>
      <c r="L304" s="327"/>
      <c r="M304" s="327"/>
      <c r="N304" s="342"/>
      <c r="O304" s="8"/>
    </row>
    <row r="305" spans="1:15" ht="25.5" customHeight="1" x14ac:dyDescent="0.35">
      <c r="A305" s="4"/>
      <c r="B305" s="326"/>
      <c r="C305" s="327"/>
      <c r="D305" s="327"/>
      <c r="E305" s="327"/>
      <c r="F305" s="327"/>
      <c r="G305" s="327"/>
      <c r="H305" s="327"/>
      <c r="I305" s="327"/>
      <c r="J305" s="327"/>
      <c r="K305" s="327"/>
      <c r="L305" s="327"/>
      <c r="M305" s="327"/>
      <c r="N305" s="342"/>
      <c r="O305" s="8"/>
    </row>
    <row r="306" spans="1:15" ht="25.5" customHeight="1" x14ac:dyDescent="0.35">
      <c r="A306" s="4"/>
      <c r="B306" s="326"/>
      <c r="C306" s="327"/>
      <c r="D306" s="327"/>
      <c r="E306" s="327"/>
      <c r="F306" s="327"/>
      <c r="G306" s="327"/>
      <c r="H306" s="327"/>
      <c r="I306" s="327"/>
      <c r="J306" s="327"/>
      <c r="K306" s="327"/>
      <c r="L306" s="327"/>
      <c r="M306" s="327"/>
      <c r="N306" s="342"/>
      <c r="O306" s="8"/>
    </row>
    <row r="307" spans="1:15" ht="25.5" customHeight="1" x14ac:dyDescent="0.35">
      <c r="A307" s="4"/>
      <c r="B307" s="326"/>
      <c r="C307" s="327"/>
      <c r="D307" s="327"/>
      <c r="E307" s="327"/>
      <c r="F307" s="327"/>
      <c r="G307" s="327"/>
      <c r="H307" s="327"/>
      <c r="I307" s="327"/>
      <c r="J307" s="327"/>
      <c r="K307" s="327"/>
      <c r="L307" s="327"/>
      <c r="M307" s="327"/>
      <c r="N307" s="342"/>
      <c r="O307" s="8"/>
    </row>
    <row r="308" spans="1:15" ht="25.5" customHeight="1" x14ac:dyDescent="0.35">
      <c r="A308" s="4"/>
      <c r="B308" s="326"/>
      <c r="C308" s="327"/>
      <c r="D308" s="327"/>
      <c r="E308" s="327"/>
      <c r="F308" s="327"/>
      <c r="G308" s="327"/>
      <c r="H308" s="327"/>
      <c r="I308" s="327"/>
      <c r="J308" s="327"/>
      <c r="K308" s="327"/>
      <c r="L308" s="327"/>
      <c r="M308" s="327"/>
      <c r="N308" s="342"/>
      <c r="O308" s="8"/>
    </row>
    <row r="309" spans="1:15" ht="25.5" customHeight="1" x14ac:dyDescent="0.35">
      <c r="A309" s="4"/>
      <c r="B309" s="326"/>
      <c r="C309" s="327"/>
      <c r="D309" s="327"/>
      <c r="E309" s="327"/>
      <c r="F309" s="327"/>
      <c r="G309" s="327"/>
      <c r="H309" s="327"/>
      <c r="I309" s="327"/>
      <c r="J309" s="327"/>
      <c r="K309" s="327"/>
      <c r="L309" s="327"/>
      <c r="M309" s="327"/>
      <c r="N309" s="342"/>
      <c r="O309" s="8"/>
    </row>
    <row r="310" spans="1:15" ht="25.5" customHeight="1" x14ac:dyDescent="0.35">
      <c r="A310" s="4"/>
      <c r="B310" s="326"/>
      <c r="C310" s="327"/>
      <c r="D310" s="327"/>
      <c r="E310" s="327"/>
      <c r="F310" s="327"/>
      <c r="G310" s="327"/>
      <c r="H310" s="327"/>
      <c r="I310" s="327"/>
      <c r="J310" s="327"/>
      <c r="K310" s="327"/>
      <c r="L310" s="327"/>
      <c r="M310" s="327"/>
      <c r="N310" s="342"/>
      <c r="O310" s="8"/>
    </row>
    <row r="311" spans="1:15" ht="25.5" customHeight="1" x14ac:dyDescent="0.35">
      <c r="A311" s="4"/>
      <c r="B311" s="326"/>
      <c r="C311" s="327"/>
      <c r="D311" s="327"/>
      <c r="E311" s="327"/>
      <c r="F311" s="327"/>
      <c r="G311" s="327"/>
      <c r="H311" s="327"/>
      <c r="I311" s="327"/>
      <c r="J311" s="327"/>
      <c r="K311" s="327"/>
      <c r="L311" s="327"/>
      <c r="M311" s="327"/>
      <c r="N311" s="342"/>
      <c r="O311" s="8"/>
    </row>
    <row r="312" spans="1:15" ht="25.5" customHeight="1" x14ac:dyDescent="0.35">
      <c r="A312" s="4"/>
      <c r="B312" s="326"/>
      <c r="C312" s="327"/>
      <c r="D312" s="327"/>
      <c r="E312" s="327"/>
      <c r="F312" s="327"/>
      <c r="G312" s="327"/>
      <c r="H312" s="327"/>
      <c r="I312" s="327"/>
      <c r="J312" s="327"/>
      <c r="K312" s="327"/>
      <c r="L312" s="327"/>
      <c r="M312" s="327"/>
      <c r="N312" s="342"/>
      <c r="O312" s="8"/>
    </row>
    <row r="313" spans="1:15" ht="25.5" customHeight="1" x14ac:dyDescent="0.35">
      <c r="A313" s="4"/>
      <c r="B313" s="326"/>
      <c r="C313" s="327"/>
      <c r="D313" s="327"/>
      <c r="E313" s="327"/>
      <c r="F313" s="327"/>
      <c r="G313" s="327"/>
      <c r="H313" s="327"/>
      <c r="I313" s="327"/>
      <c r="J313" s="327"/>
      <c r="K313" s="327"/>
      <c r="L313" s="327"/>
      <c r="M313" s="327"/>
      <c r="N313" s="342"/>
      <c r="O313" s="8"/>
    </row>
    <row r="314" spans="1:15" ht="25.5" customHeight="1" x14ac:dyDescent="0.35">
      <c r="A314" s="4"/>
      <c r="B314" s="326"/>
      <c r="C314" s="327"/>
      <c r="D314" s="327"/>
      <c r="E314" s="327"/>
      <c r="F314" s="327"/>
      <c r="G314" s="327"/>
      <c r="H314" s="327"/>
      <c r="I314" s="327"/>
      <c r="J314" s="327"/>
      <c r="K314" s="327"/>
      <c r="L314" s="327"/>
      <c r="M314" s="327"/>
      <c r="N314" s="342"/>
      <c r="O314" s="8"/>
    </row>
    <row r="315" spans="1:15" ht="25.5" customHeight="1" x14ac:dyDescent="0.35">
      <c r="A315" s="4"/>
      <c r="B315" s="326"/>
      <c r="C315" s="327"/>
      <c r="D315" s="327"/>
      <c r="E315" s="327"/>
      <c r="F315" s="327"/>
      <c r="G315" s="327"/>
      <c r="H315" s="327"/>
      <c r="I315" s="327"/>
      <c r="J315" s="327"/>
      <c r="K315" s="327"/>
      <c r="L315" s="327"/>
      <c r="M315" s="327"/>
      <c r="N315" s="342"/>
      <c r="O315" s="8"/>
    </row>
    <row r="316" spans="1:15" ht="25.5" customHeight="1" x14ac:dyDescent="0.35">
      <c r="A316" s="4"/>
      <c r="B316" s="326"/>
      <c r="C316" s="327"/>
      <c r="D316" s="327"/>
      <c r="E316" s="327"/>
      <c r="F316" s="327"/>
      <c r="G316" s="327"/>
      <c r="H316" s="327"/>
      <c r="I316" s="327"/>
      <c r="J316" s="327"/>
      <c r="K316" s="327"/>
      <c r="L316" s="327"/>
      <c r="M316" s="327"/>
      <c r="N316" s="342"/>
      <c r="O316" s="8"/>
    </row>
    <row r="317" spans="1:15" ht="25.5" customHeight="1" thickBot="1" x14ac:dyDescent="0.4">
      <c r="A317" s="4"/>
      <c r="B317" s="329"/>
      <c r="C317" s="330"/>
      <c r="D317" s="330"/>
      <c r="E317" s="330"/>
      <c r="F317" s="330"/>
      <c r="G317" s="330"/>
      <c r="H317" s="330"/>
      <c r="I317" s="330"/>
      <c r="J317" s="330"/>
      <c r="K317" s="330"/>
      <c r="L317" s="330"/>
      <c r="M317" s="330"/>
      <c r="N317" s="343"/>
      <c r="O317" s="8"/>
    </row>
    <row r="318" spans="1:15" ht="15" thickBot="1" x14ac:dyDescent="0.4">
      <c r="A318" s="5"/>
      <c r="B318" s="9"/>
      <c r="C318" s="9"/>
      <c r="D318" s="9"/>
      <c r="E318" s="9"/>
      <c r="F318" s="9"/>
      <c r="G318" s="9"/>
      <c r="H318" s="9"/>
      <c r="I318" s="9"/>
      <c r="J318" s="9"/>
      <c r="K318" s="9"/>
      <c r="L318" s="9"/>
      <c r="M318" s="9"/>
      <c r="N318" s="9"/>
      <c r="O318" s="10"/>
    </row>
  </sheetData>
  <sheetProtection password="DE36" sheet="1" formatCells="0" formatColumns="0" formatRows="0" insertColumns="0" insertRows="0" insertHyperlinks="0" deleteColumns="0" deleteRows="0" selectLockedCells="1" sort="0" autoFilter="0" pivotTables="0"/>
  <mergeCells count="457">
    <mergeCell ref="C260:D260"/>
    <mergeCell ref="C295:D295"/>
    <mergeCell ref="C300:D300"/>
    <mergeCell ref="K252:N252"/>
    <mergeCell ref="K263:N263"/>
    <mergeCell ref="C253:D253"/>
    <mergeCell ref="F253:I253"/>
    <mergeCell ref="K253:N253"/>
    <mergeCell ref="C254:D254"/>
    <mergeCell ref="F254:I254"/>
    <mergeCell ref="K254:N254"/>
    <mergeCell ref="C255:D255"/>
    <mergeCell ref="F255:I255"/>
    <mergeCell ref="K255:N255"/>
    <mergeCell ref="C256:D256"/>
    <mergeCell ref="F256:I256"/>
    <mergeCell ref="K256:N256"/>
    <mergeCell ref="F262:I262"/>
    <mergeCell ref="K262:N262"/>
    <mergeCell ref="G294:H294"/>
    <mergeCell ref="I294:J294"/>
    <mergeCell ref="K294:L294"/>
    <mergeCell ref="M294:N294"/>
    <mergeCell ref="G299:H299"/>
    <mergeCell ref="C258:D258"/>
    <mergeCell ref="F258:I258"/>
    <mergeCell ref="K258:N258"/>
    <mergeCell ref="C259:D259"/>
    <mergeCell ref="F259:I259"/>
    <mergeCell ref="K259:N259"/>
    <mergeCell ref="C250:D250"/>
    <mergeCell ref="C251:D251"/>
    <mergeCell ref="C257:D257"/>
    <mergeCell ref="F257:I257"/>
    <mergeCell ref="K257:N257"/>
    <mergeCell ref="F250:I250"/>
    <mergeCell ref="F251:I251"/>
    <mergeCell ref="F252:I252"/>
    <mergeCell ref="B304:N317"/>
    <mergeCell ref="B217:N230"/>
    <mergeCell ref="C292:D292"/>
    <mergeCell ref="G292:H292"/>
    <mergeCell ref="I292:J292"/>
    <mergeCell ref="K292:L292"/>
    <mergeCell ref="M292:N292"/>
    <mergeCell ref="C293:D293"/>
    <mergeCell ref="G293:H293"/>
    <mergeCell ref="I293:J293"/>
    <mergeCell ref="K293:L293"/>
    <mergeCell ref="M293:N293"/>
    <mergeCell ref="F260:I260"/>
    <mergeCell ref="K260:N260"/>
    <mergeCell ref="C261:D261"/>
    <mergeCell ref="F261:I261"/>
    <mergeCell ref="K261:N261"/>
    <mergeCell ref="C262:D262"/>
    <mergeCell ref="K249:N249"/>
    <mergeCell ref="K250:N250"/>
    <mergeCell ref="B302:N302"/>
    <mergeCell ref="C296:D296"/>
    <mergeCell ref="C297:D297"/>
    <mergeCell ref="C299:D299"/>
    <mergeCell ref="I299:J299"/>
    <mergeCell ref="K299:L299"/>
    <mergeCell ref="M299:N299"/>
    <mergeCell ref="C301:D301"/>
    <mergeCell ref="G301:H301"/>
    <mergeCell ref="I301:J301"/>
    <mergeCell ref="K301:L301"/>
    <mergeCell ref="M301:N301"/>
    <mergeCell ref="F263:I263"/>
    <mergeCell ref="B288:N288"/>
    <mergeCell ref="C289:D289"/>
    <mergeCell ref="G289:H289"/>
    <mergeCell ref="I289:J289"/>
    <mergeCell ref="K289:L289"/>
    <mergeCell ref="M289:N289"/>
    <mergeCell ref="C298:D298"/>
    <mergeCell ref="G298:H298"/>
    <mergeCell ref="I298:J298"/>
    <mergeCell ref="K298:L298"/>
    <mergeCell ref="M298:N298"/>
    <mergeCell ref="C263:D263"/>
    <mergeCell ref="B265:N265"/>
    <mergeCell ref="B275:G286"/>
    <mergeCell ref="B266:B267"/>
    <mergeCell ref="G266:G267"/>
    <mergeCell ref="C266:F266"/>
    <mergeCell ref="H266:N266"/>
    <mergeCell ref="M267:N267"/>
    <mergeCell ref="M268:N268"/>
    <mergeCell ref="C294:D294"/>
    <mergeCell ref="M269:N269"/>
    <mergeCell ref="C241:D241"/>
    <mergeCell ref="C242:D242"/>
    <mergeCell ref="C243:D243"/>
    <mergeCell ref="C244:D244"/>
    <mergeCell ref="C245:D245"/>
    <mergeCell ref="K245:N245"/>
    <mergeCell ref="K246:N246"/>
    <mergeCell ref="K247:N247"/>
    <mergeCell ref="K248:N248"/>
    <mergeCell ref="K243:N243"/>
    <mergeCell ref="K244:N244"/>
    <mergeCell ref="M271:N271"/>
    <mergeCell ref="M272:N272"/>
    <mergeCell ref="M273:N273"/>
    <mergeCell ref="M270:N270"/>
    <mergeCell ref="K251:N251"/>
    <mergeCell ref="C252:D252"/>
    <mergeCell ref="C249:D249"/>
    <mergeCell ref="F235:I235"/>
    <mergeCell ref="F236:I236"/>
    <mergeCell ref="F237:I237"/>
    <mergeCell ref="F238:I238"/>
    <mergeCell ref="F239:I239"/>
    <mergeCell ref="F240:I240"/>
    <mergeCell ref="F241:I241"/>
    <mergeCell ref="C246:D246"/>
    <mergeCell ref="C247:D247"/>
    <mergeCell ref="C248:D248"/>
    <mergeCell ref="C238:D238"/>
    <mergeCell ref="C239:D239"/>
    <mergeCell ref="C240:D240"/>
    <mergeCell ref="C235:D235"/>
    <mergeCell ref="C236:D236"/>
    <mergeCell ref="F242:I242"/>
    <mergeCell ref="F244:I244"/>
    <mergeCell ref="F247:I247"/>
    <mergeCell ref="F248:I248"/>
    <mergeCell ref="C237:D237"/>
    <mergeCell ref="F245:I245"/>
    <mergeCell ref="F246:I246"/>
    <mergeCell ref="F249:I249"/>
    <mergeCell ref="K235:N235"/>
    <mergeCell ref="K236:N236"/>
    <mergeCell ref="K237:N237"/>
    <mergeCell ref="K238:N238"/>
    <mergeCell ref="K239:N239"/>
    <mergeCell ref="K240:N240"/>
    <mergeCell ref="K241:N241"/>
    <mergeCell ref="K242:N242"/>
    <mergeCell ref="C233:D233"/>
    <mergeCell ref="B232:N232"/>
    <mergeCell ref="F234:I234"/>
    <mergeCell ref="C234:D234"/>
    <mergeCell ref="F233:I233"/>
    <mergeCell ref="K233:N233"/>
    <mergeCell ref="C214:D214"/>
    <mergeCell ref="C213:D213"/>
    <mergeCell ref="C210:D210"/>
    <mergeCell ref="C215:D215"/>
    <mergeCell ref="K213:N213"/>
    <mergeCell ref="K214:N214"/>
    <mergeCell ref="K215:N215"/>
    <mergeCell ref="C212:D212"/>
    <mergeCell ref="F211:I211"/>
    <mergeCell ref="F212:I212"/>
    <mergeCell ref="F213:I213"/>
    <mergeCell ref="F214:I214"/>
    <mergeCell ref="F215:I215"/>
    <mergeCell ref="C211:D211"/>
    <mergeCell ref="K211:N211"/>
    <mergeCell ref="K212:N212"/>
    <mergeCell ref="K234:N234"/>
    <mergeCell ref="B154:N168"/>
    <mergeCell ref="B131:G144"/>
    <mergeCell ref="E91:F91"/>
    <mergeCell ref="K203:N203"/>
    <mergeCell ref="F203:I203"/>
    <mergeCell ref="C180:D180"/>
    <mergeCell ref="C182:D182"/>
    <mergeCell ref="C173:D173"/>
    <mergeCell ref="C174:D174"/>
    <mergeCell ref="C175:D175"/>
    <mergeCell ref="C176:D176"/>
    <mergeCell ref="C91:D91"/>
    <mergeCell ref="C92:D92"/>
    <mergeCell ref="C93:D93"/>
    <mergeCell ref="B170:N170"/>
    <mergeCell ref="C171:D171"/>
    <mergeCell ref="M171:N171"/>
    <mergeCell ref="C172:D172"/>
    <mergeCell ref="M172:N172"/>
    <mergeCell ref="E171:F171"/>
    <mergeCell ref="C177:D177"/>
    <mergeCell ref="K176:L176"/>
    <mergeCell ref="K177:L177"/>
    <mergeCell ref="B100:N100"/>
    <mergeCell ref="B117:N117"/>
    <mergeCell ref="C119:D119"/>
    <mergeCell ref="E119:F119"/>
    <mergeCell ref="E95:F95"/>
    <mergeCell ref="E96:F96"/>
    <mergeCell ref="E97:F97"/>
    <mergeCell ref="E99:F99"/>
    <mergeCell ref="M99:N99"/>
    <mergeCell ref="K99:L99"/>
    <mergeCell ref="I95:J95"/>
    <mergeCell ref="I96:J96"/>
    <mergeCell ref="I97:J97"/>
    <mergeCell ref="C95:D95"/>
    <mergeCell ref="C96:D96"/>
    <mergeCell ref="C97:D97"/>
    <mergeCell ref="C99:D99"/>
    <mergeCell ref="M97:N97"/>
    <mergeCell ref="M98:N98"/>
    <mergeCell ref="K118:N118"/>
    <mergeCell ref="C183:D183"/>
    <mergeCell ref="M183:N183"/>
    <mergeCell ref="M178:N178"/>
    <mergeCell ref="M179:N179"/>
    <mergeCell ref="M180:N180"/>
    <mergeCell ref="M182:N182"/>
    <mergeCell ref="G184:H184"/>
    <mergeCell ref="C178:D178"/>
    <mergeCell ref="C179:D179"/>
    <mergeCell ref="C181:D181"/>
    <mergeCell ref="E183:F183"/>
    <mergeCell ref="G183:H183"/>
    <mergeCell ref="I182:J182"/>
    <mergeCell ref="I183:J183"/>
    <mergeCell ref="M181:N181"/>
    <mergeCell ref="K178:L178"/>
    <mergeCell ref="K179:L179"/>
    <mergeCell ref="K209:N209"/>
    <mergeCell ref="K210:N210"/>
    <mergeCell ref="F209:I209"/>
    <mergeCell ref="K204:N204"/>
    <mergeCell ref="K205:N205"/>
    <mergeCell ref="K206:N206"/>
    <mergeCell ref="C204:D204"/>
    <mergeCell ref="C184:D184"/>
    <mergeCell ref="E184:F184"/>
    <mergeCell ref="M184:N184"/>
    <mergeCell ref="B186:G199"/>
    <mergeCell ref="I184:J184"/>
    <mergeCell ref="B201:N201"/>
    <mergeCell ref="B202:B203"/>
    <mergeCell ref="J202:N202"/>
    <mergeCell ref="K184:L184"/>
    <mergeCell ref="C202:D203"/>
    <mergeCell ref="E202:I202"/>
    <mergeCell ref="C209:D209"/>
    <mergeCell ref="F210:I210"/>
    <mergeCell ref="F205:I205"/>
    <mergeCell ref="F206:I206"/>
    <mergeCell ref="F207:I207"/>
    <mergeCell ref="F208:I208"/>
    <mergeCell ref="B10:N10"/>
    <mergeCell ref="L2:N3"/>
    <mergeCell ref="M11:N11"/>
    <mergeCell ref="M12:N12"/>
    <mergeCell ref="M13:N13"/>
    <mergeCell ref="M14:N14"/>
    <mergeCell ref="M15:N15"/>
    <mergeCell ref="M16:N16"/>
    <mergeCell ref="M17:N17"/>
    <mergeCell ref="K11:L11"/>
    <mergeCell ref="K12:L12"/>
    <mergeCell ref="L6:N6"/>
    <mergeCell ref="L8:N8"/>
    <mergeCell ref="B2:K3"/>
    <mergeCell ref="K13:L13"/>
    <mergeCell ref="K14:L14"/>
    <mergeCell ref="K15:L15"/>
    <mergeCell ref="K16:L16"/>
    <mergeCell ref="K17:L17"/>
    <mergeCell ref="B6:E6"/>
    <mergeCell ref="B8:E8"/>
    <mergeCell ref="F6:K6"/>
    <mergeCell ref="F8:K8"/>
    <mergeCell ref="K18:L18"/>
    <mergeCell ref="K19:L19"/>
    <mergeCell ref="K20:N20"/>
    <mergeCell ref="M92:N92"/>
    <mergeCell ref="M93:N93"/>
    <mergeCell ref="M94:N94"/>
    <mergeCell ref="M95:N95"/>
    <mergeCell ref="M96:N96"/>
    <mergeCell ref="B37:N37"/>
    <mergeCell ref="B62:N62"/>
    <mergeCell ref="M18:N18"/>
    <mergeCell ref="M19:N19"/>
    <mergeCell ref="H45:J45"/>
    <mergeCell ref="B22:G35"/>
    <mergeCell ref="B47:G60"/>
    <mergeCell ref="B90:B91"/>
    <mergeCell ref="B63:B64"/>
    <mergeCell ref="M90:N91"/>
    <mergeCell ref="K90:L91"/>
    <mergeCell ref="I90:J91"/>
    <mergeCell ref="C90:G90"/>
    <mergeCell ref="C63:G63"/>
    <mergeCell ref="H63:M63"/>
    <mergeCell ref="B89:N89"/>
    <mergeCell ref="B74:N87"/>
    <mergeCell ref="E98:F98"/>
    <mergeCell ref="C98:D98"/>
    <mergeCell ref="I98:J98"/>
    <mergeCell ref="I99:J99"/>
    <mergeCell ref="K92:L92"/>
    <mergeCell ref="K93:L93"/>
    <mergeCell ref="K94:L94"/>
    <mergeCell ref="K95:L95"/>
    <mergeCell ref="K96:L96"/>
    <mergeCell ref="K97:L97"/>
    <mergeCell ref="K98:L98"/>
    <mergeCell ref="E92:F92"/>
    <mergeCell ref="E93:F93"/>
    <mergeCell ref="E94:F94"/>
    <mergeCell ref="I92:J92"/>
    <mergeCell ref="I93:J93"/>
    <mergeCell ref="I94:J94"/>
    <mergeCell ref="G99:H99"/>
    <mergeCell ref="G98:H98"/>
    <mergeCell ref="G97:H97"/>
    <mergeCell ref="G96:H96"/>
    <mergeCell ref="G95:H95"/>
    <mergeCell ref="E124:F124"/>
    <mergeCell ref="G94:H94"/>
    <mergeCell ref="G93:H93"/>
    <mergeCell ref="G92:H92"/>
    <mergeCell ref="G91:H91"/>
    <mergeCell ref="G128:H128"/>
    <mergeCell ref="G129:H129"/>
    <mergeCell ref="B102:G115"/>
    <mergeCell ref="C127:D127"/>
    <mergeCell ref="C122:D122"/>
    <mergeCell ref="E127:F127"/>
    <mergeCell ref="E122:F122"/>
    <mergeCell ref="G119:H119"/>
    <mergeCell ref="G125:H125"/>
    <mergeCell ref="G126:H126"/>
    <mergeCell ref="G127:H127"/>
    <mergeCell ref="G120:H120"/>
    <mergeCell ref="G121:H121"/>
    <mergeCell ref="G122:H122"/>
    <mergeCell ref="C129:D129"/>
    <mergeCell ref="E129:F129"/>
    <mergeCell ref="C123:D123"/>
    <mergeCell ref="E123:F123"/>
    <mergeCell ref="C94:D94"/>
    <mergeCell ref="E125:F125"/>
    <mergeCell ref="C126:D126"/>
    <mergeCell ref="E126:F126"/>
    <mergeCell ref="I127:J127"/>
    <mergeCell ref="C150:D150"/>
    <mergeCell ref="G150:H150"/>
    <mergeCell ref="I121:J121"/>
    <mergeCell ref="E120:F120"/>
    <mergeCell ref="B118:B119"/>
    <mergeCell ref="C118:J118"/>
    <mergeCell ref="I119:J119"/>
    <mergeCell ref="I125:J125"/>
    <mergeCell ref="I126:J126"/>
    <mergeCell ref="C121:D121"/>
    <mergeCell ref="E121:F121"/>
    <mergeCell ref="C120:D120"/>
    <mergeCell ref="C125:D125"/>
    <mergeCell ref="G124:H124"/>
    <mergeCell ref="G123:H123"/>
    <mergeCell ref="I124:J124"/>
    <mergeCell ref="I120:J120"/>
    <mergeCell ref="I122:J122"/>
    <mergeCell ref="I123:J123"/>
    <mergeCell ref="C124:D124"/>
    <mergeCell ref="C149:D149"/>
    <mergeCell ref="G149:H149"/>
    <mergeCell ref="K149:L149"/>
    <mergeCell ref="I128:J128"/>
    <mergeCell ref="I129:J129"/>
    <mergeCell ref="I148:J148"/>
    <mergeCell ref="I150:J150"/>
    <mergeCell ref="C128:D128"/>
    <mergeCell ref="E128:F128"/>
    <mergeCell ref="M173:N173"/>
    <mergeCell ref="M174:N174"/>
    <mergeCell ref="M175:N175"/>
    <mergeCell ref="M176:N176"/>
    <mergeCell ref="M177:N177"/>
    <mergeCell ref="F243:I243"/>
    <mergeCell ref="I151:J151"/>
    <mergeCell ref="B147:N147"/>
    <mergeCell ref="C148:D148"/>
    <mergeCell ref="M148:N148"/>
    <mergeCell ref="G148:H148"/>
    <mergeCell ref="K171:L171"/>
    <mergeCell ref="G171:H171"/>
    <mergeCell ref="I171:J171"/>
    <mergeCell ref="I172:J172"/>
    <mergeCell ref="K148:L148"/>
    <mergeCell ref="K150:L150"/>
    <mergeCell ref="K151:L151"/>
    <mergeCell ref="M150:N150"/>
    <mergeCell ref="M151:N151"/>
    <mergeCell ref="C151:D151"/>
    <mergeCell ref="B152:N152"/>
    <mergeCell ref="G151:H151"/>
    <mergeCell ref="I149:J149"/>
    <mergeCell ref="I173:J173"/>
    <mergeCell ref="I174:J174"/>
    <mergeCell ref="I175:J175"/>
    <mergeCell ref="I176:J176"/>
    <mergeCell ref="I177:J177"/>
    <mergeCell ref="I178:J178"/>
    <mergeCell ref="I179:J179"/>
    <mergeCell ref="I180:J180"/>
    <mergeCell ref="I181:J181"/>
    <mergeCell ref="M149:N149"/>
    <mergeCell ref="E180:F180"/>
    <mergeCell ref="E181:F181"/>
    <mergeCell ref="E182:F182"/>
    <mergeCell ref="E172:F172"/>
    <mergeCell ref="G172:H172"/>
    <mergeCell ref="E173:F173"/>
    <mergeCell ref="E174:F174"/>
    <mergeCell ref="E175:F175"/>
    <mergeCell ref="E176:F176"/>
    <mergeCell ref="G173:H173"/>
    <mergeCell ref="G174:H174"/>
    <mergeCell ref="G175:H175"/>
    <mergeCell ref="G176:H176"/>
    <mergeCell ref="G177:H177"/>
    <mergeCell ref="E177:F177"/>
    <mergeCell ref="E178:F178"/>
    <mergeCell ref="E179:F179"/>
    <mergeCell ref="G178:H178"/>
    <mergeCell ref="G179:H179"/>
    <mergeCell ref="G180:H180"/>
    <mergeCell ref="G181:H181"/>
    <mergeCell ref="G182:H182"/>
    <mergeCell ref="K172:L172"/>
    <mergeCell ref="K173:L173"/>
    <mergeCell ref="K174:L174"/>
    <mergeCell ref="K175:L175"/>
    <mergeCell ref="K180:L180"/>
    <mergeCell ref="K181:L181"/>
    <mergeCell ref="K182:L182"/>
    <mergeCell ref="K183:L183"/>
    <mergeCell ref="M291:N291"/>
    <mergeCell ref="C290:D290"/>
    <mergeCell ref="G290:H290"/>
    <mergeCell ref="I290:J290"/>
    <mergeCell ref="K290:L290"/>
    <mergeCell ref="M290:N290"/>
    <mergeCell ref="C291:D291"/>
    <mergeCell ref="G291:H291"/>
    <mergeCell ref="I291:J291"/>
    <mergeCell ref="K291:L291"/>
    <mergeCell ref="C207:D207"/>
    <mergeCell ref="C205:D205"/>
    <mergeCell ref="C206:D206"/>
    <mergeCell ref="C208:D208"/>
    <mergeCell ref="K207:N207"/>
    <mergeCell ref="K208:N208"/>
    <mergeCell ref="F204:I204"/>
  </mergeCells>
  <conditionalFormatting sqref="G120:H129">
    <cfRule type="cellIs" dxfId="11" priority="21" operator="lessThan">
      <formula>0</formula>
    </cfRule>
  </conditionalFormatting>
  <conditionalFormatting sqref="G172:H183">
    <cfRule type="cellIs" dxfId="10" priority="8" operator="greaterThan">
      <formula>E172</formula>
    </cfRule>
  </conditionalFormatting>
  <conditionalFormatting sqref="G172:J183">
    <cfRule type="cellIs" dxfId="9" priority="7" operator="lessThan">
      <formula>0</formula>
    </cfRule>
  </conditionalFormatting>
  <conditionalFormatting sqref="I120:J129">
    <cfRule type="cellIs" dxfId="8" priority="22" operator="greaterThan">
      <formula>1</formula>
    </cfRule>
  </conditionalFormatting>
  <conditionalFormatting sqref="I172:J184">
    <cfRule type="cellIs" dxfId="7" priority="16" operator="greaterThan">
      <formula>1</formula>
    </cfRule>
  </conditionalFormatting>
  <conditionalFormatting sqref="K92:L99">
    <cfRule type="cellIs" dxfId="6" priority="23" operator="lessThan">
      <formula>0</formula>
    </cfRule>
  </conditionalFormatting>
  <conditionalFormatting sqref="K172:L183">
    <cfRule type="cellIs" dxfId="5" priority="9" operator="greaterThan">
      <formula>G172</formula>
    </cfRule>
  </conditionalFormatting>
  <conditionalFormatting sqref="K92:N99">
    <cfRule type="cellIs" dxfId="4" priority="1" operator="lessThan">
      <formula>-1</formula>
    </cfRule>
  </conditionalFormatting>
  <conditionalFormatting sqref="K172:N184">
    <cfRule type="cellIs" dxfId="3" priority="3" operator="lessThan">
      <formula>0</formula>
    </cfRule>
  </conditionalFormatting>
  <conditionalFormatting sqref="M120:M129">
    <cfRule type="cellIs" dxfId="2" priority="20" operator="lessThan">
      <formula>0</formula>
    </cfRule>
  </conditionalFormatting>
  <conditionalFormatting sqref="M172:N184">
    <cfRule type="cellIs" dxfId="1" priority="2" operator="greaterThan">
      <formula>1</formula>
    </cfRule>
  </conditionalFormatting>
  <conditionalFormatting sqref="N120:N129">
    <cfRule type="cellIs" dxfId="0" priority="19" operator="greaterThan">
      <formula>1</formula>
    </cfRule>
  </conditionalFormatting>
  <dataValidations count="3">
    <dataValidation type="list" allowBlank="1" showInputMessage="1" showErrorMessage="1" sqref="M149:N151 K290:N301" xr:uid="{00000000-0002-0000-0000-000000000000}">
      <formula1>"CUMPLE,NO CUMPLE"</formula1>
    </dataValidation>
    <dataValidation type="list" allowBlank="1" showInputMessage="1" showErrorMessage="1" sqref="J234:J263 E204:E215 J204:J215" xr:uid="{00000000-0002-0000-0000-000001000000}">
      <formula1>"CONFORME, NO CONFORME"</formula1>
    </dataValidation>
    <dataValidation type="list" allowBlank="1" showInputMessage="1" showErrorMessage="1" sqref="E234:E263" xr:uid="{00000000-0002-0000-0000-000002000000}">
      <formula1>"Operativa, Administrativa, Financiera,Tecnologica,Comunicaciones,Recurso Humano, Infraestrcutura, Eventos Naturales, Otros "</formula1>
    </dataValidation>
  </dataValidations>
  <pageMargins left="0.70866141732283472" right="0.70866141732283472" top="0.74803149606299213" bottom="0.74803149606299213" header="0.31496062992125984" footer="0.31496062992125984"/>
  <pageSetup scale="29" fitToHeight="6" orientation="portrait" r:id="rId1"/>
  <headerFooter>
    <oddFooter>&amp;CPAGINA &amp;P DE &amp;N</oddFooter>
  </headerFooter>
  <rowBreaks count="2" manualBreakCount="2">
    <brk id="88" max="14" man="1"/>
    <brk id="169" max="14" man="1"/>
  </rowBreaks>
  <colBreaks count="1" manualBreakCount="1">
    <brk id="15" max="1048575" man="1"/>
  </colBreaks>
  <ignoredErrors>
    <ignoredError sqref="G268:G272 G39:G43 C273:F273" formulaRange="1"/>
    <ignoredError sqref="L269:L273" formula="1"/>
    <ignoredError sqref="G273" formula="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1"/>
  <sheetViews>
    <sheetView showGridLines="0" zoomScale="90" zoomScaleNormal="90" workbookViewId="0">
      <selection activeCell="D13" sqref="D13:F13"/>
    </sheetView>
  </sheetViews>
  <sheetFormatPr baseColWidth="10" defaultRowHeight="14.5" x14ac:dyDescent="0.35"/>
  <cols>
    <col min="1" max="1" width="2.54296875" customWidth="1"/>
    <col min="2" max="2" width="25.26953125" customWidth="1"/>
    <col min="3" max="3" width="23" customWidth="1"/>
    <col min="4" max="4" width="19.26953125" customWidth="1"/>
    <col min="5" max="5" width="21.7265625" customWidth="1"/>
    <col min="6" max="6" width="25.7265625" customWidth="1"/>
    <col min="7" max="7" width="19.7265625" customWidth="1"/>
    <col min="8" max="8" width="21.7265625" customWidth="1"/>
    <col min="9" max="9" width="2.54296875" customWidth="1"/>
  </cols>
  <sheetData>
    <row r="1" spans="1:9" ht="9" customHeight="1" x14ac:dyDescent="0.35">
      <c r="A1" s="3"/>
      <c r="B1" s="6"/>
      <c r="C1" s="6"/>
      <c r="D1" s="6"/>
      <c r="E1" s="6"/>
      <c r="F1" s="6"/>
      <c r="G1" s="6"/>
      <c r="H1" s="6"/>
      <c r="I1" s="7"/>
    </row>
    <row r="2" spans="1:9" ht="15" customHeight="1" x14ac:dyDescent="0.35">
      <c r="A2" s="4"/>
      <c r="B2" s="311" t="s">
        <v>121</v>
      </c>
      <c r="C2" s="312"/>
      <c r="D2" s="312"/>
      <c r="E2" s="312"/>
      <c r="F2" s="312"/>
      <c r="G2" s="299" t="s">
        <v>129</v>
      </c>
      <c r="H2" s="301"/>
      <c r="I2" s="8"/>
    </row>
    <row r="3" spans="1:9" ht="27" customHeight="1" x14ac:dyDescent="0.35">
      <c r="A3" s="4"/>
      <c r="B3" s="314"/>
      <c r="C3" s="315"/>
      <c r="D3" s="315"/>
      <c r="E3" s="315"/>
      <c r="F3" s="315"/>
      <c r="G3" s="302"/>
      <c r="H3" s="304"/>
      <c r="I3" s="8"/>
    </row>
    <row r="4" spans="1:9" x14ac:dyDescent="0.35">
      <c r="A4" s="4"/>
      <c r="B4" s="2"/>
      <c r="C4" s="2"/>
      <c r="D4" s="2"/>
      <c r="E4" s="2"/>
      <c r="F4" s="2"/>
      <c r="G4" s="2"/>
      <c r="H4" s="2"/>
      <c r="I4" s="8"/>
    </row>
    <row r="5" spans="1:9" ht="12.75" customHeight="1" x14ac:dyDescent="0.35">
      <c r="A5" s="4"/>
      <c r="B5" s="93" t="s">
        <v>19</v>
      </c>
      <c r="C5" s="94"/>
      <c r="D5" s="93" t="s">
        <v>20</v>
      </c>
      <c r="E5" s="94"/>
      <c r="F5" s="94"/>
      <c r="G5" s="95" t="s">
        <v>21</v>
      </c>
      <c r="H5" s="96"/>
      <c r="I5" s="8"/>
    </row>
    <row r="6" spans="1:9" ht="28.5" customHeight="1" x14ac:dyDescent="0.35">
      <c r="A6" s="4"/>
      <c r="B6" s="377" t="str">
        <f>+'Informe Anual CGM'!B6:E6</f>
        <v>SPK LA MATA SAS ESP</v>
      </c>
      <c r="C6" s="378"/>
      <c r="D6" s="377" t="str">
        <f>+'Informe Anual CGM'!F6</f>
        <v xml:space="preserve">CGM VATIA </v>
      </c>
      <c r="E6" s="379"/>
      <c r="F6" s="378"/>
      <c r="G6" s="380">
        <f>+'Informe Anual CGM'!L6</f>
        <v>2023</v>
      </c>
      <c r="H6" s="381"/>
      <c r="I6" s="8"/>
    </row>
    <row r="7" spans="1:9" ht="12.75" customHeight="1" x14ac:dyDescent="0.35">
      <c r="A7" s="4"/>
      <c r="B7" s="93" t="s">
        <v>52</v>
      </c>
      <c r="C7" s="94"/>
      <c r="D7" s="97" t="s">
        <v>53</v>
      </c>
      <c r="E7" s="2"/>
      <c r="F7" s="2"/>
      <c r="G7" s="95" t="s">
        <v>22</v>
      </c>
      <c r="H7" s="96"/>
      <c r="I7" s="8"/>
    </row>
    <row r="8" spans="1:9" ht="28.5" customHeight="1" x14ac:dyDescent="0.35">
      <c r="A8" s="4"/>
      <c r="B8" s="377" t="str">
        <f>+'Informe Anual CGM'!B8:E8</f>
        <v>SLMG</v>
      </c>
      <c r="C8" s="378"/>
      <c r="D8" s="377" t="str">
        <f>+'Informe Anual CGM'!F8</f>
        <v>Crc0202</v>
      </c>
      <c r="E8" s="379"/>
      <c r="F8" s="378"/>
      <c r="G8" s="380" t="str">
        <f>+'Informe Anual CGM'!L8</f>
        <v>2024 02 23</v>
      </c>
      <c r="H8" s="381"/>
      <c r="I8" s="8"/>
    </row>
    <row r="9" spans="1:9" ht="15" thickBot="1" x14ac:dyDescent="0.4">
      <c r="A9" s="4"/>
      <c r="B9" s="2"/>
      <c r="C9" s="2"/>
      <c r="D9" s="2"/>
      <c r="E9" s="2"/>
      <c r="F9" s="2"/>
      <c r="G9" s="2"/>
      <c r="H9" s="2"/>
      <c r="I9" s="8"/>
    </row>
    <row r="10" spans="1:9" ht="30.75" customHeight="1" thickBot="1" x14ac:dyDescent="0.4">
      <c r="A10" s="4"/>
      <c r="B10" s="275" t="s">
        <v>122</v>
      </c>
      <c r="C10" s="276"/>
      <c r="D10" s="276"/>
      <c r="E10" s="276"/>
      <c r="F10" s="276"/>
      <c r="G10" s="276"/>
      <c r="H10" s="277"/>
      <c r="I10" s="8"/>
    </row>
    <row r="11" spans="1:9" ht="36.75" customHeight="1" x14ac:dyDescent="0.35">
      <c r="A11" s="4"/>
      <c r="B11" s="39" t="s">
        <v>123</v>
      </c>
      <c r="C11" s="38" t="s">
        <v>124</v>
      </c>
      <c r="D11" s="383" t="s">
        <v>125</v>
      </c>
      <c r="E11" s="384"/>
      <c r="F11" s="385"/>
      <c r="G11" s="38" t="s">
        <v>126</v>
      </c>
      <c r="H11" s="41" t="s">
        <v>253</v>
      </c>
      <c r="I11" s="8"/>
    </row>
    <row r="12" spans="1:9" ht="36.75" customHeight="1" x14ac:dyDescent="0.35">
      <c r="A12" s="4"/>
      <c r="B12" s="182" t="s">
        <v>378</v>
      </c>
      <c r="C12" s="167"/>
      <c r="D12" s="265" t="s">
        <v>380</v>
      </c>
      <c r="E12" s="382"/>
      <c r="F12" s="261"/>
      <c r="G12" s="137" t="s">
        <v>376</v>
      </c>
      <c r="H12" s="138" t="s">
        <v>377</v>
      </c>
      <c r="I12" s="8"/>
    </row>
    <row r="13" spans="1:9" ht="36.75" customHeight="1" x14ac:dyDescent="0.35">
      <c r="A13" s="4"/>
      <c r="B13" s="182" t="s">
        <v>379</v>
      </c>
      <c r="C13" s="167"/>
      <c r="D13" s="265" t="s">
        <v>380</v>
      </c>
      <c r="E13" s="382"/>
      <c r="F13" s="261"/>
      <c r="G13" s="137" t="s">
        <v>376</v>
      </c>
      <c r="H13" s="138" t="s">
        <v>377</v>
      </c>
      <c r="I13" s="8"/>
    </row>
    <row r="14" spans="1:9" ht="36.75" customHeight="1" x14ac:dyDescent="0.35">
      <c r="A14" s="4"/>
      <c r="B14" s="167"/>
      <c r="C14" s="167"/>
      <c r="D14" s="265"/>
      <c r="E14" s="382"/>
      <c r="F14" s="261"/>
      <c r="G14" s="137" t="s">
        <v>127</v>
      </c>
      <c r="H14" s="138"/>
      <c r="I14" s="8"/>
    </row>
    <row r="15" spans="1:9" ht="36.75" customHeight="1" x14ac:dyDescent="0.35">
      <c r="A15" s="4"/>
      <c r="B15" s="167"/>
      <c r="C15" s="167"/>
      <c r="D15" s="265"/>
      <c r="E15" s="382"/>
      <c r="F15" s="261"/>
      <c r="G15" s="137" t="s">
        <v>127</v>
      </c>
      <c r="H15" s="138"/>
      <c r="I15" s="8"/>
    </row>
    <row r="16" spans="1:9" ht="36.75" customHeight="1" x14ac:dyDescent="0.35">
      <c r="A16" s="4"/>
      <c r="B16" s="167"/>
      <c r="C16" s="167"/>
      <c r="D16" s="265"/>
      <c r="E16" s="382"/>
      <c r="F16" s="261"/>
      <c r="G16" s="137" t="s">
        <v>127</v>
      </c>
      <c r="H16" s="138"/>
      <c r="I16" s="8"/>
    </row>
    <row r="17" spans="1:9" ht="36.75" customHeight="1" x14ac:dyDescent="0.35">
      <c r="A17" s="4"/>
      <c r="B17" s="136"/>
      <c r="C17" s="108"/>
      <c r="D17" s="265"/>
      <c r="E17" s="382"/>
      <c r="F17" s="261"/>
      <c r="G17" s="137" t="s">
        <v>127</v>
      </c>
      <c r="H17" s="138"/>
      <c r="I17" s="8"/>
    </row>
    <row r="18" spans="1:9" ht="36.75" customHeight="1" x14ac:dyDescent="0.35">
      <c r="A18" s="4"/>
      <c r="B18" s="136"/>
      <c r="C18" s="108"/>
      <c r="D18" s="265"/>
      <c r="E18" s="382"/>
      <c r="F18" s="261"/>
      <c r="G18" s="137" t="s">
        <v>127</v>
      </c>
      <c r="H18" s="138"/>
      <c r="I18" s="8"/>
    </row>
    <row r="19" spans="1:9" ht="36.75" customHeight="1" x14ac:dyDescent="0.35">
      <c r="A19" s="4"/>
      <c r="B19" s="136"/>
      <c r="C19" s="108"/>
      <c r="D19" s="265"/>
      <c r="E19" s="382"/>
      <c r="F19" s="261"/>
      <c r="G19" s="137" t="s">
        <v>127</v>
      </c>
      <c r="H19" s="138"/>
      <c r="I19" s="8"/>
    </row>
    <row r="20" spans="1:9" ht="36.75" customHeight="1" x14ac:dyDescent="0.35">
      <c r="A20" s="4"/>
      <c r="B20" s="136"/>
      <c r="C20" s="108"/>
      <c r="D20" s="265"/>
      <c r="E20" s="382"/>
      <c r="F20" s="261"/>
      <c r="G20" s="137" t="s">
        <v>127</v>
      </c>
      <c r="H20" s="138"/>
      <c r="I20" s="8"/>
    </row>
    <row r="21" spans="1:9" ht="36.75" customHeight="1" x14ac:dyDescent="0.35">
      <c r="A21" s="4"/>
      <c r="B21" s="136"/>
      <c r="C21" s="108"/>
      <c r="D21" s="265"/>
      <c r="E21" s="382"/>
      <c r="F21" s="261"/>
      <c r="G21" s="137" t="s">
        <v>127</v>
      </c>
      <c r="H21" s="138"/>
      <c r="I21" s="8"/>
    </row>
    <row r="22" spans="1:9" ht="36.75" customHeight="1" x14ac:dyDescent="0.35">
      <c r="A22" s="4"/>
      <c r="B22" s="136"/>
      <c r="C22" s="108"/>
      <c r="D22" s="265"/>
      <c r="E22" s="382"/>
      <c r="F22" s="261"/>
      <c r="G22" s="137" t="s">
        <v>127</v>
      </c>
      <c r="H22" s="138"/>
      <c r="I22" s="8"/>
    </row>
    <row r="23" spans="1:9" ht="36.75" customHeight="1" x14ac:dyDescent="0.35">
      <c r="A23" s="4"/>
      <c r="B23" s="136"/>
      <c r="C23" s="108"/>
      <c r="D23" s="265"/>
      <c r="E23" s="382"/>
      <c r="F23" s="261"/>
      <c r="G23" s="137" t="s">
        <v>127</v>
      </c>
      <c r="H23" s="138"/>
      <c r="I23" s="8"/>
    </row>
    <row r="24" spans="1:9" ht="36.75" customHeight="1" x14ac:dyDescent="0.35">
      <c r="A24" s="4"/>
      <c r="B24" s="136"/>
      <c r="C24" s="108"/>
      <c r="D24" s="265"/>
      <c r="E24" s="382"/>
      <c r="F24" s="261"/>
      <c r="G24" s="137" t="s">
        <v>127</v>
      </c>
      <c r="H24" s="138"/>
      <c r="I24" s="8"/>
    </row>
    <row r="25" spans="1:9" ht="36.75" customHeight="1" x14ac:dyDescent="0.35">
      <c r="A25" s="4"/>
      <c r="B25" s="136"/>
      <c r="C25" s="108"/>
      <c r="D25" s="265"/>
      <c r="E25" s="382"/>
      <c r="F25" s="261"/>
      <c r="G25" s="137" t="s">
        <v>127</v>
      </c>
      <c r="H25" s="138"/>
      <c r="I25" s="8"/>
    </row>
    <row r="26" spans="1:9" ht="36.75" customHeight="1" x14ac:dyDescent="0.35">
      <c r="A26" s="4"/>
      <c r="B26" s="136"/>
      <c r="C26" s="108"/>
      <c r="D26" s="265"/>
      <c r="E26" s="382"/>
      <c r="F26" s="261"/>
      <c r="G26" s="137" t="s">
        <v>127</v>
      </c>
      <c r="H26" s="138"/>
      <c r="I26" s="8"/>
    </row>
    <row r="27" spans="1:9" ht="36.75" customHeight="1" x14ac:dyDescent="0.35">
      <c r="A27" s="4"/>
      <c r="B27" s="136"/>
      <c r="C27" s="108"/>
      <c r="D27" s="265"/>
      <c r="E27" s="382"/>
      <c r="F27" s="261"/>
      <c r="G27" s="137" t="s">
        <v>127</v>
      </c>
      <c r="H27" s="138"/>
      <c r="I27" s="8"/>
    </row>
    <row r="28" spans="1:9" ht="36.75" customHeight="1" x14ac:dyDescent="0.35">
      <c r="A28" s="4"/>
      <c r="B28" s="136"/>
      <c r="C28" s="108"/>
      <c r="D28" s="265"/>
      <c r="E28" s="382"/>
      <c r="F28" s="261"/>
      <c r="G28" s="137" t="s">
        <v>127</v>
      </c>
      <c r="H28" s="138"/>
      <c r="I28" s="8"/>
    </row>
    <row r="29" spans="1:9" ht="36.75" customHeight="1" x14ac:dyDescent="0.35">
      <c r="A29" s="4"/>
      <c r="B29" s="136"/>
      <c r="C29" s="108"/>
      <c r="D29" s="265"/>
      <c r="E29" s="382"/>
      <c r="F29" s="261"/>
      <c r="G29" s="137" t="s">
        <v>127</v>
      </c>
      <c r="H29" s="138"/>
      <c r="I29" s="8"/>
    </row>
    <row r="30" spans="1:9" ht="36.75" customHeight="1" x14ac:dyDescent="0.35">
      <c r="A30" s="4"/>
      <c r="B30" s="136"/>
      <c r="C30" s="108"/>
      <c r="D30" s="265"/>
      <c r="E30" s="382"/>
      <c r="F30" s="261"/>
      <c r="G30" s="137" t="s">
        <v>127</v>
      </c>
      <c r="H30" s="138"/>
      <c r="I30" s="8"/>
    </row>
    <row r="31" spans="1:9" ht="36.75" customHeight="1" x14ac:dyDescent="0.35">
      <c r="A31" s="4"/>
      <c r="B31" s="136"/>
      <c r="C31" s="108"/>
      <c r="D31" s="265"/>
      <c r="E31" s="382"/>
      <c r="F31" s="261"/>
      <c r="G31" s="137" t="s">
        <v>127</v>
      </c>
      <c r="H31" s="138"/>
      <c r="I31" s="8"/>
    </row>
    <row r="32" spans="1:9" ht="36.75" customHeight="1" x14ac:dyDescent="0.35">
      <c r="A32" s="4"/>
      <c r="B32" s="136"/>
      <c r="C32" s="108"/>
      <c r="D32" s="265"/>
      <c r="E32" s="382"/>
      <c r="F32" s="261"/>
      <c r="G32" s="137" t="s">
        <v>127</v>
      </c>
      <c r="H32" s="138"/>
      <c r="I32" s="8"/>
    </row>
    <row r="33" spans="1:9" ht="36.75" customHeight="1" x14ac:dyDescent="0.35">
      <c r="A33" s="4"/>
      <c r="B33" s="136"/>
      <c r="C33" s="108"/>
      <c r="D33" s="265"/>
      <c r="E33" s="382"/>
      <c r="F33" s="261"/>
      <c r="G33" s="137" t="s">
        <v>127</v>
      </c>
      <c r="H33" s="138"/>
      <c r="I33" s="8"/>
    </row>
    <row r="34" spans="1:9" ht="36.75" customHeight="1" x14ac:dyDescent="0.35">
      <c r="A34" s="4"/>
      <c r="B34" s="136"/>
      <c r="C34" s="108"/>
      <c r="D34" s="265"/>
      <c r="E34" s="382"/>
      <c r="F34" s="261"/>
      <c r="G34" s="137" t="s">
        <v>127</v>
      </c>
      <c r="H34" s="138"/>
      <c r="I34" s="8"/>
    </row>
    <row r="35" spans="1:9" ht="36.75" customHeight="1" x14ac:dyDescent="0.35">
      <c r="A35" s="4"/>
      <c r="B35" s="136"/>
      <c r="C35" s="108"/>
      <c r="D35" s="265"/>
      <c r="E35" s="382"/>
      <c r="F35" s="261"/>
      <c r="G35" s="137" t="s">
        <v>127</v>
      </c>
      <c r="H35" s="138"/>
      <c r="I35" s="8"/>
    </row>
    <row r="36" spans="1:9" ht="36.75" customHeight="1" x14ac:dyDescent="0.35">
      <c r="A36" s="4"/>
      <c r="B36" s="136"/>
      <c r="C36" s="108"/>
      <c r="D36" s="265"/>
      <c r="E36" s="382"/>
      <c r="F36" s="261"/>
      <c r="G36" s="137" t="s">
        <v>127</v>
      </c>
      <c r="H36" s="138"/>
      <c r="I36" s="8"/>
    </row>
    <row r="37" spans="1:9" ht="36.75" customHeight="1" x14ac:dyDescent="0.35">
      <c r="A37" s="4"/>
      <c r="B37" s="136"/>
      <c r="C37" s="108"/>
      <c r="D37" s="265"/>
      <c r="E37" s="382"/>
      <c r="F37" s="261"/>
      <c r="G37" s="137" t="s">
        <v>127</v>
      </c>
      <c r="H37" s="138"/>
      <c r="I37" s="8"/>
    </row>
    <row r="38" spans="1:9" ht="36.75" customHeight="1" x14ac:dyDescent="0.35">
      <c r="A38" s="4"/>
      <c r="B38" s="136"/>
      <c r="C38" s="108"/>
      <c r="D38" s="265"/>
      <c r="E38" s="382"/>
      <c r="F38" s="261"/>
      <c r="G38" s="137" t="s">
        <v>127</v>
      </c>
      <c r="H38" s="138"/>
      <c r="I38" s="8"/>
    </row>
    <row r="39" spans="1:9" ht="36.75" customHeight="1" x14ac:dyDescent="0.35">
      <c r="A39" s="4"/>
      <c r="B39" s="136"/>
      <c r="C39" s="108"/>
      <c r="D39" s="265"/>
      <c r="E39" s="382"/>
      <c r="F39" s="261"/>
      <c r="G39" s="137" t="s">
        <v>127</v>
      </c>
      <c r="H39" s="138"/>
      <c r="I39" s="8"/>
    </row>
    <row r="40" spans="1:9" ht="36.75" customHeight="1" x14ac:dyDescent="0.35">
      <c r="A40" s="4"/>
      <c r="B40" s="136"/>
      <c r="C40" s="108"/>
      <c r="D40" s="265"/>
      <c r="E40" s="382"/>
      <c r="F40" s="261"/>
      <c r="G40" s="137" t="s">
        <v>127</v>
      </c>
      <c r="H40" s="138"/>
      <c r="I40" s="8"/>
    </row>
    <row r="41" spans="1:9" ht="36.75" customHeight="1" x14ac:dyDescent="0.35">
      <c r="A41" s="4"/>
      <c r="B41" s="136"/>
      <c r="C41" s="108"/>
      <c r="D41" s="265"/>
      <c r="E41" s="382"/>
      <c r="F41" s="261"/>
      <c r="G41" s="137" t="s">
        <v>127</v>
      </c>
      <c r="H41" s="138"/>
      <c r="I41" s="8"/>
    </row>
    <row r="42" spans="1:9" ht="36.75" customHeight="1" x14ac:dyDescent="0.35">
      <c r="A42" s="4"/>
      <c r="B42" s="136"/>
      <c r="C42" s="108"/>
      <c r="D42" s="265"/>
      <c r="E42" s="382"/>
      <c r="F42" s="261"/>
      <c r="G42" s="137" t="s">
        <v>127</v>
      </c>
      <c r="H42" s="138"/>
      <c r="I42" s="8"/>
    </row>
    <row r="43" spans="1:9" s="52" customFormat="1" ht="30.75" customHeight="1" x14ac:dyDescent="0.35">
      <c r="A43" s="50"/>
      <c r="B43" s="136"/>
      <c r="C43" s="108"/>
      <c r="D43" s="265"/>
      <c r="E43" s="382"/>
      <c r="F43" s="261"/>
      <c r="G43" s="137" t="s">
        <v>127</v>
      </c>
      <c r="H43" s="138"/>
      <c r="I43" s="51"/>
    </row>
    <row r="44" spans="1:9" s="52" customFormat="1" ht="30.75" customHeight="1" x14ac:dyDescent="0.35">
      <c r="A44" s="50"/>
      <c r="B44" s="110"/>
      <c r="C44" s="109"/>
      <c r="D44" s="265"/>
      <c r="E44" s="382"/>
      <c r="F44" s="261"/>
      <c r="G44" s="137" t="s">
        <v>127</v>
      </c>
      <c r="H44" s="138"/>
      <c r="I44" s="51"/>
    </row>
    <row r="45" spans="1:9" s="52" customFormat="1" ht="30.75" customHeight="1" x14ac:dyDescent="0.35">
      <c r="A45" s="50"/>
      <c r="B45" s="110"/>
      <c r="C45" s="109"/>
      <c r="D45" s="265"/>
      <c r="E45" s="382"/>
      <c r="F45" s="261"/>
      <c r="G45" s="137" t="s">
        <v>127</v>
      </c>
      <c r="H45" s="138"/>
      <c r="I45" s="51"/>
    </row>
    <row r="46" spans="1:9" s="52" customFormat="1" ht="30.75" customHeight="1" x14ac:dyDescent="0.35">
      <c r="A46" s="50"/>
      <c r="B46" s="110"/>
      <c r="C46" s="109"/>
      <c r="D46" s="139"/>
      <c r="E46" s="140"/>
      <c r="F46" s="111"/>
      <c r="G46" s="137" t="s">
        <v>127</v>
      </c>
      <c r="H46" s="138"/>
      <c r="I46" s="51"/>
    </row>
    <row r="47" spans="1:9" s="52" customFormat="1" ht="30.75" customHeight="1" x14ac:dyDescent="0.35">
      <c r="A47" s="50"/>
      <c r="B47" s="110"/>
      <c r="C47" s="109"/>
      <c r="D47" s="139"/>
      <c r="E47" s="140"/>
      <c r="F47" s="111"/>
      <c r="G47" s="137" t="s">
        <v>127</v>
      </c>
      <c r="H47" s="138"/>
      <c r="I47" s="51"/>
    </row>
    <row r="48" spans="1:9" s="52" customFormat="1" ht="30.75" customHeight="1" x14ac:dyDescent="0.35">
      <c r="A48" s="50"/>
      <c r="B48" s="110"/>
      <c r="C48" s="109"/>
      <c r="D48" s="139"/>
      <c r="E48" s="140"/>
      <c r="F48" s="111"/>
      <c r="G48" s="137" t="s">
        <v>127</v>
      </c>
      <c r="H48" s="138"/>
      <c r="I48" s="51"/>
    </row>
    <row r="49" spans="1:9" s="52" customFormat="1" ht="30.75" customHeight="1" x14ac:dyDescent="0.35">
      <c r="A49" s="50"/>
      <c r="B49" s="110"/>
      <c r="C49" s="109"/>
      <c r="D49" s="139"/>
      <c r="E49" s="140"/>
      <c r="F49" s="111"/>
      <c r="G49" s="137" t="s">
        <v>127</v>
      </c>
      <c r="H49" s="138"/>
      <c r="I49" s="51"/>
    </row>
    <row r="50" spans="1:9" s="52" customFormat="1" ht="30.75" customHeight="1" x14ac:dyDescent="0.35">
      <c r="A50" s="50"/>
      <c r="B50" s="110"/>
      <c r="C50" s="109"/>
      <c r="D50" s="139"/>
      <c r="E50" s="140"/>
      <c r="F50" s="111"/>
      <c r="G50" s="137" t="s">
        <v>127</v>
      </c>
      <c r="H50" s="138"/>
      <c r="I50" s="51"/>
    </row>
    <row r="51" spans="1:9" s="52" customFormat="1" ht="30.75" customHeight="1" x14ac:dyDescent="0.35">
      <c r="A51" s="50"/>
      <c r="B51" s="110"/>
      <c r="C51" s="109"/>
      <c r="D51" s="139"/>
      <c r="E51" s="140"/>
      <c r="F51" s="111"/>
      <c r="G51" s="137" t="s">
        <v>127</v>
      </c>
      <c r="H51" s="138"/>
      <c r="I51" s="51"/>
    </row>
    <row r="52" spans="1:9" s="52" customFormat="1" ht="30.75" customHeight="1" x14ac:dyDescent="0.35">
      <c r="A52" s="50"/>
      <c r="B52" s="110"/>
      <c r="C52" s="109"/>
      <c r="D52" s="139"/>
      <c r="E52" s="140"/>
      <c r="F52" s="111"/>
      <c r="G52" s="137" t="s">
        <v>127</v>
      </c>
      <c r="H52" s="138"/>
      <c r="I52" s="51"/>
    </row>
    <row r="53" spans="1:9" s="52" customFormat="1" ht="30.75" customHeight="1" x14ac:dyDescent="0.35">
      <c r="A53" s="50"/>
      <c r="B53" s="110"/>
      <c r="C53" s="109"/>
      <c r="D53" s="139"/>
      <c r="E53" s="140"/>
      <c r="F53" s="111"/>
      <c r="G53" s="137" t="s">
        <v>127</v>
      </c>
      <c r="H53" s="138"/>
      <c r="I53" s="51"/>
    </row>
    <row r="54" spans="1:9" s="52" customFormat="1" ht="30.75" customHeight="1" x14ac:dyDescent="0.35">
      <c r="A54" s="50"/>
      <c r="B54" s="110"/>
      <c r="C54" s="109"/>
      <c r="D54" s="139"/>
      <c r="E54" s="140"/>
      <c r="F54" s="111"/>
      <c r="G54" s="137" t="s">
        <v>127</v>
      </c>
      <c r="H54" s="138"/>
      <c r="I54" s="51"/>
    </row>
    <row r="55" spans="1:9" s="52" customFormat="1" ht="30.75" customHeight="1" x14ac:dyDescent="0.35">
      <c r="A55" s="50"/>
      <c r="B55" s="110"/>
      <c r="C55" s="109"/>
      <c r="D55" s="139"/>
      <c r="E55" s="140"/>
      <c r="F55" s="111"/>
      <c r="G55" s="137" t="s">
        <v>127</v>
      </c>
      <c r="H55" s="138"/>
      <c r="I55" s="51"/>
    </row>
    <row r="56" spans="1:9" s="52" customFormat="1" ht="30.75" customHeight="1" x14ac:dyDescent="0.35">
      <c r="A56" s="50"/>
      <c r="B56" s="110"/>
      <c r="C56" s="109"/>
      <c r="D56" s="139"/>
      <c r="E56" s="140"/>
      <c r="F56" s="111"/>
      <c r="G56" s="137" t="s">
        <v>127</v>
      </c>
      <c r="H56" s="138"/>
      <c r="I56" s="51"/>
    </row>
    <row r="57" spans="1:9" s="52" customFormat="1" ht="30.75" customHeight="1" x14ac:dyDescent="0.35">
      <c r="A57" s="50"/>
      <c r="B57" s="110"/>
      <c r="C57" s="109"/>
      <c r="D57" s="139"/>
      <c r="E57" s="140"/>
      <c r="F57" s="111"/>
      <c r="G57" s="137" t="s">
        <v>127</v>
      </c>
      <c r="H57" s="138"/>
      <c r="I57" s="51"/>
    </row>
    <row r="58" spans="1:9" s="52" customFormat="1" ht="30.75" customHeight="1" x14ac:dyDescent="0.35">
      <c r="A58" s="50"/>
      <c r="B58" s="110"/>
      <c r="C58" s="109"/>
      <c r="D58" s="265"/>
      <c r="E58" s="382"/>
      <c r="F58" s="261"/>
      <c r="G58" s="137" t="s">
        <v>127</v>
      </c>
      <c r="H58" s="138"/>
      <c r="I58" s="51"/>
    </row>
    <row r="59" spans="1:9" s="52" customFormat="1" ht="30.75" customHeight="1" x14ac:dyDescent="0.35">
      <c r="A59" s="50"/>
      <c r="B59" s="110"/>
      <c r="C59" s="109"/>
      <c r="D59" s="265"/>
      <c r="E59" s="382"/>
      <c r="F59" s="261"/>
      <c r="G59" s="137" t="s">
        <v>127</v>
      </c>
      <c r="H59" s="138"/>
      <c r="I59" s="51"/>
    </row>
    <row r="60" spans="1:9" s="52" customFormat="1" ht="30.75" customHeight="1" x14ac:dyDescent="0.35">
      <c r="A60" s="50"/>
      <c r="B60" s="110"/>
      <c r="C60" s="109"/>
      <c r="D60" s="265"/>
      <c r="E60" s="382"/>
      <c r="F60" s="261"/>
      <c r="G60" s="137" t="s">
        <v>127</v>
      </c>
      <c r="H60" s="138"/>
      <c r="I60" s="51"/>
    </row>
    <row r="61" spans="1:9" ht="15" thickBot="1" x14ac:dyDescent="0.4">
      <c r="A61" s="5"/>
      <c r="B61" s="9"/>
      <c r="C61" s="9"/>
      <c r="D61" s="9"/>
      <c r="E61" s="9"/>
      <c r="F61" s="9"/>
      <c r="G61" s="9"/>
      <c r="H61" s="9"/>
      <c r="I61" s="10"/>
    </row>
  </sheetData>
  <sheetProtection password="DE36" sheet="1" objects="1" scenarios="1" selectLockedCells="1"/>
  <mergeCells count="47">
    <mergeCell ref="D59:F59"/>
    <mergeCell ref="D60:F60"/>
    <mergeCell ref="D41:F41"/>
    <mergeCell ref="D42:F42"/>
    <mergeCell ref="D43:F43"/>
    <mergeCell ref="D44:F44"/>
    <mergeCell ref="D45:F45"/>
    <mergeCell ref="D58:F58"/>
    <mergeCell ref="D40:F40"/>
    <mergeCell ref="D29:F29"/>
    <mergeCell ref="D30:F30"/>
    <mergeCell ref="D31:F31"/>
    <mergeCell ref="D32:F32"/>
    <mergeCell ref="D33:F33"/>
    <mergeCell ref="D34:F34"/>
    <mergeCell ref="D35:F35"/>
    <mergeCell ref="D36:F36"/>
    <mergeCell ref="D37:F37"/>
    <mergeCell ref="D38:F38"/>
    <mergeCell ref="D39:F39"/>
    <mergeCell ref="B2:F3"/>
    <mergeCell ref="G2:H3"/>
    <mergeCell ref="B10:H10"/>
    <mergeCell ref="D11:F11"/>
    <mergeCell ref="D27:F27"/>
    <mergeCell ref="D24:F24"/>
    <mergeCell ref="D25:F25"/>
    <mergeCell ref="D26:F26"/>
    <mergeCell ref="D14:F14"/>
    <mergeCell ref="D15:F15"/>
    <mergeCell ref="D16:F16"/>
    <mergeCell ref="D17:F17"/>
    <mergeCell ref="D18:F18"/>
    <mergeCell ref="D19:F19"/>
    <mergeCell ref="D12:F12"/>
    <mergeCell ref="D13:F13"/>
    <mergeCell ref="D28:F28"/>
    <mergeCell ref="D20:F20"/>
    <mergeCell ref="D21:F21"/>
    <mergeCell ref="D22:F22"/>
    <mergeCell ref="D23:F23"/>
    <mergeCell ref="B6:C6"/>
    <mergeCell ref="D6:F6"/>
    <mergeCell ref="G6:H6"/>
    <mergeCell ref="B8:C8"/>
    <mergeCell ref="D8:F8"/>
    <mergeCell ref="G8:H8"/>
  </mergeCells>
  <dataValidations count="1">
    <dataValidation type="list" allowBlank="1" showInputMessage="1" showErrorMessage="1" sqref="H12:H60" xr:uid="{00000000-0002-0000-0100-000000000000}">
      <formula1>"CREADA,CANCELADA"</formula1>
    </dataValidation>
  </dataValidation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showGridLines="0" zoomScale="80" zoomScaleNormal="80" workbookViewId="0">
      <selection activeCell="G12" sqref="G12"/>
    </sheetView>
  </sheetViews>
  <sheetFormatPr baseColWidth="10" defaultRowHeight="14.5" x14ac:dyDescent="0.35"/>
  <cols>
    <col min="1" max="1" width="2.54296875" customWidth="1"/>
    <col min="2" max="2" width="25.26953125" customWidth="1"/>
    <col min="3" max="3" width="23" customWidth="1"/>
    <col min="4" max="4" width="19.26953125" customWidth="1"/>
    <col min="5" max="5" width="21.7265625" customWidth="1"/>
    <col min="6" max="6" width="25.7265625" customWidth="1"/>
    <col min="7" max="7" width="19.7265625" customWidth="1"/>
    <col min="8" max="8" width="21.7265625" customWidth="1"/>
    <col min="9" max="9" width="2.54296875" customWidth="1"/>
  </cols>
  <sheetData>
    <row r="1" spans="1:9" ht="9" customHeight="1" x14ac:dyDescent="0.35">
      <c r="A1" s="3"/>
      <c r="B1" s="6"/>
      <c r="C1" s="6"/>
      <c r="D1" s="6"/>
      <c r="E1" s="6"/>
      <c r="F1" s="6"/>
      <c r="G1" s="6"/>
      <c r="H1" s="6"/>
      <c r="I1" s="7"/>
    </row>
    <row r="2" spans="1:9" ht="15" customHeight="1" x14ac:dyDescent="0.35">
      <c r="A2" s="4"/>
      <c r="B2" s="311" t="s">
        <v>121</v>
      </c>
      <c r="C2" s="312"/>
      <c r="D2" s="312"/>
      <c r="E2" s="312"/>
      <c r="F2" s="312"/>
      <c r="G2" s="299" t="s">
        <v>135</v>
      </c>
      <c r="H2" s="301"/>
      <c r="I2" s="8"/>
    </row>
    <row r="3" spans="1:9" ht="27" customHeight="1" x14ac:dyDescent="0.35">
      <c r="A3" s="4"/>
      <c r="B3" s="314"/>
      <c r="C3" s="315"/>
      <c r="D3" s="315"/>
      <c r="E3" s="315"/>
      <c r="F3" s="315"/>
      <c r="G3" s="302"/>
      <c r="H3" s="304"/>
      <c r="I3" s="8"/>
    </row>
    <row r="4" spans="1:9" x14ac:dyDescent="0.35">
      <c r="A4" s="4"/>
      <c r="B4" s="2"/>
      <c r="C4" s="2"/>
      <c r="D4" s="2"/>
      <c r="E4" s="2"/>
      <c r="F4" s="2"/>
      <c r="G4" s="2"/>
      <c r="H4" s="2"/>
      <c r="I4" s="8"/>
    </row>
    <row r="5" spans="1:9" ht="12.75" customHeight="1" x14ac:dyDescent="0.35">
      <c r="A5" s="4"/>
      <c r="B5" s="93" t="s">
        <v>19</v>
      </c>
      <c r="C5" s="94"/>
      <c r="D5" s="93" t="s">
        <v>20</v>
      </c>
      <c r="E5" s="94"/>
      <c r="F5" s="94"/>
      <c r="G5" s="95" t="s">
        <v>21</v>
      </c>
      <c r="H5" s="96"/>
      <c r="I5" s="8"/>
    </row>
    <row r="6" spans="1:9" ht="28.5" customHeight="1" x14ac:dyDescent="0.35">
      <c r="A6" s="4"/>
      <c r="B6" s="377" t="str">
        <f>+'Informe Anual CGM'!B6:E6</f>
        <v>SPK LA MATA SAS ESP</v>
      </c>
      <c r="C6" s="378"/>
      <c r="D6" s="377" t="str">
        <f>+'Informe Anual CGM'!F6</f>
        <v xml:space="preserve">CGM VATIA </v>
      </c>
      <c r="E6" s="379"/>
      <c r="F6" s="378"/>
      <c r="G6" s="380">
        <f>+'Informe Anual CGM'!L6</f>
        <v>2023</v>
      </c>
      <c r="H6" s="381"/>
      <c r="I6" s="8"/>
    </row>
    <row r="7" spans="1:9" ht="12.75" customHeight="1" x14ac:dyDescent="0.35">
      <c r="A7" s="4"/>
      <c r="B7" s="93" t="s">
        <v>52</v>
      </c>
      <c r="C7" s="94"/>
      <c r="D7" s="97" t="s">
        <v>53</v>
      </c>
      <c r="E7" s="2"/>
      <c r="F7" s="2"/>
      <c r="G7" s="95" t="s">
        <v>22</v>
      </c>
      <c r="H7" s="96"/>
      <c r="I7" s="8"/>
    </row>
    <row r="8" spans="1:9" ht="28.5" customHeight="1" x14ac:dyDescent="0.35">
      <c r="A8" s="4"/>
      <c r="B8" s="377" t="str">
        <f>+'Informe Anual CGM'!B8:E8</f>
        <v>SLMG</v>
      </c>
      <c r="C8" s="378"/>
      <c r="D8" s="377" t="str">
        <f>+'Informe Anual CGM'!F8</f>
        <v>Crc0202</v>
      </c>
      <c r="E8" s="379"/>
      <c r="F8" s="378"/>
      <c r="G8" s="380" t="str">
        <f>+'Informe Anual CGM'!L8</f>
        <v>2024 02 23</v>
      </c>
      <c r="H8" s="381"/>
      <c r="I8" s="8"/>
    </row>
    <row r="9" spans="1:9" ht="15" thickBot="1" x14ac:dyDescent="0.4">
      <c r="A9" s="4"/>
      <c r="B9" s="2"/>
      <c r="C9" s="2"/>
      <c r="D9" s="2"/>
      <c r="E9" s="2"/>
      <c r="F9" s="2"/>
      <c r="G9" s="2"/>
      <c r="H9" s="2"/>
      <c r="I9" s="8"/>
    </row>
    <row r="10" spans="1:9" ht="30.75" customHeight="1" thickBot="1" x14ac:dyDescent="0.4">
      <c r="A10" s="4"/>
      <c r="B10" s="275" t="s">
        <v>131</v>
      </c>
      <c r="C10" s="276"/>
      <c r="D10" s="276"/>
      <c r="E10" s="276"/>
      <c r="F10" s="276"/>
      <c r="G10" s="276"/>
      <c r="H10" s="277"/>
      <c r="I10" s="8"/>
    </row>
    <row r="11" spans="1:9" ht="36.75" customHeight="1" x14ac:dyDescent="0.35">
      <c r="A11" s="4"/>
      <c r="B11" s="39" t="s">
        <v>123</v>
      </c>
      <c r="C11" s="38" t="s">
        <v>124</v>
      </c>
      <c r="D11" s="383" t="s">
        <v>125</v>
      </c>
      <c r="E11" s="384"/>
      <c r="F11" s="385"/>
      <c r="G11" s="38" t="s">
        <v>128</v>
      </c>
      <c r="H11" s="41" t="s">
        <v>133</v>
      </c>
      <c r="I11" s="8"/>
    </row>
    <row r="12" spans="1:9" ht="36.75" customHeight="1" x14ac:dyDescent="0.35">
      <c r="A12" s="4"/>
      <c r="B12" s="170"/>
      <c r="C12" s="169"/>
      <c r="D12" s="265"/>
      <c r="E12" s="382"/>
      <c r="F12" s="261"/>
      <c r="G12" s="137" t="s">
        <v>127</v>
      </c>
      <c r="H12" s="168"/>
      <c r="I12" s="8"/>
    </row>
    <row r="13" spans="1:9" ht="36.75" customHeight="1" x14ac:dyDescent="0.35">
      <c r="A13" s="4"/>
      <c r="B13" s="170"/>
      <c r="C13" s="169"/>
      <c r="D13" s="265"/>
      <c r="E13" s="382"/>
      <c r="F13" s="261"/>
      <c r="G13" s="137" t="s">
        <v>127</v>
      </c>
      <c r="H13" s="168"/>
      <c r="I13" s="8"/>
    </row>
    <row r="14" spans="1:9" ht="36.75" customHeight="1" x14ac:dyDescent="0.35">
      <c r="A14" s="4"/>
      <c r="B14" s="170"/>
      <c r="C14" s="169"/>
      <c r="D14" s="265"/>
      <c r="E14" s="382"/>
      <c r="F14" s="261"/>
      <c r="G14" s="137" t="s">
        <v>127</v>
      </c>
      <c r="H14" s="168"/>
      <c r="I14" s="8"/>
    </row>
    <row r="15" spans="1:9" ht="36.75" customHeight="1" x14ac:dyDescent="0.35">
      <c r="A15" s="4"/>
      <c r="B15" s="136"/>
      <c r="C15" s="108"/>
      <c r="D15" s="139"/>
      <c r="E15" s="140"/>
      <c r="F15" s="111"/>
      <c r="G15" s="137" t="s">
        <v>127</v>
      </c>
      <c r="H15" s="141"/>
      <c r="I15" s="8"/>
    </row>
    <row r="16" spans="1:9" ht="36.75" customHeight="1" x14ac:dyDescent="0.35">
      <c r="A16" s="4"/>
      <c r="B16" s="136"/>
      <c r="C16" s="108"/>
      <c r="D16" s="139"/>
      <c r="E16" s="140"/>
      <c r="F16" s="111"/>
      <c r="G16" s="137" t="s">
        <v>127</v>
      </c>
      <c r="H16" s="141"/>
      <c r="I16" s="8"/>
    </row>
    <row r="17" spans="1:9" ht="36.75" customHeight="1" x14ac:dyDescent="0.35">
      <c r="A17" s="4"/>
      <c r="B17" s="136"/>
      <c r="C17" s="108"/>
      <c r="D17" s="139"/>
      <c r="E17" s="140"/>
      <c r="F17" s="111"/>
      <c r="G17" s="137" t="s">
        <v>127</v>
      </c>
      <c r="H17" s="141"/>
      <c r="I17" s="8"/>
    </row>
    <row r="18" spans="1:9" ht="36.75" customHeight="1" x14ac:dyDescent="0.35">
      <c r="A18" s="4"/>
      <c r="B18" s="136"/>
      <c r="C18" s="108"/>
      <c r="D18" s="139"/>
      <c r="E18" s="140"/>
      <c r="F18" s="111"/>
      <c r="G18" s="137" t="s">
        <v>127</v>
      </c>
      <c r="H18" s="141"/>
      <c r="I18" s="8"/>
    </row>
    <row r="19" spans="1:9" ht="36.75" customHeight="1" x14ac:dyDescent="0.35">
      <c r="A19" s="4"/>
      <c r="B19" s="136"/>
      <c r="C19" s="108"/>
      <c r="D19" s="265"/>
      <c r="E19" s="382"/>
      <c r="F19" s="261"/>
      <c r="G19" s="137" t="s">
        <v>127</v>
      </c>
      <c r="H19" s="141"/>
      <c r="I19" s="8"/>
    </row>
    <row r="20" spans="1:9" ht="36.75" customHeight="1" x14ac:dyDescent="0.35">
      <c r="A20" s="4"/>
      <c r="B20" s="136"/>
      <c r="C20" s="108"/>
      <c r="D20" s="265"/>
      <c r="E20" s="382"/>
      <c r="F20" s="261"/>
      <c r="G20" s="137" t="s">
        <v>127</v>
      </c>
      <c r="H20" s="141"/>
      <c r="I20" s="8"/>
    </row>
    <row r="21" spans="1:9" ht="36.75" customHeight="1" x14ac:dyDescent="0.35">
      <c r="A21" s="4"/>
      <c r="B21" s="136"/>
      <c r="C21" s="108"/>
      <c r="D21" s="265"/>
      <c r="E21" s="382"/>
      <c r="F21" s="261"/>
      <c r="G21" s="137" t="s">
        <v>127</v>
      </c>
      <c r="H21" s="141"/>
      <c r="I21" s="8"/>
    </row>
    <row r="22" spans="1:9" ht="36.75" customHeight="1" x14ac:dyDescent="0.35">
      <c r="A22" s="4"/>
      <c r="B22" s="136"/>
      <c r="C22" s="108"/>
      <c r="D22" s="265"/>
      <c r="E22" s="382"/>
      <c r="F22" s="261"/>
      <c r="G22" s="137" t="s">
        <v>127</v>
      </c>
      <c r="H22" s="141"/>
      <c r="I22" s="8"/>
    </row>
    <row r="23" spans="1:9" ht="36.75" customHeight="1" x14ac:dyDescent="0.35">
      <c r="A23" s="4"/>
      <c r="B23" s="136"/>
      <c r="C23" s="108"/>
      <c r="D23" s="265"/>
      <c r="E23" s="382"/>
      <c r="F23" s="261"/>
      <c r="G23" s="137" t="s">
        <v>127</v>
      </c>
      <c r="H23" s="141"/>
      <c r="I23" s="8"/>
    </row>
    <row r="24" spans="1:9" ht="36.75" customHeight="1" x14ac:dyDescent="0.35">
      <c r="A24" s="4"/>
      <c r="B24" s="136"/>
      <c r="C24" s="108"/>
      <c r="D24" s="139"/>
      <c r="E24" s="140"/>
      <c r="F24" s="111"/>
      <c r="G24" s="137" t="s">
        <v>127</v>
      </c>
      <c r="H24" s="141"/>
      <c r="I24" s="8"/>
    </row>
    <row r="25" spans="1:9" ht="36.75" customHeight="1" x14ac:dyDescent="0.35">
      <c r="A25" s="4"/>
      <c r="B25" s="136"/>
      <c r="C25" s="108"/>
      <c r="D25" s="139"/>
      <c r="E25" s="140"/>
      <c r="F25" s="111"/>
      <c r="G25" s="137" t="s">
        <v>127</v>
      </c>
      <c r="H25" s="141"/>
      <c r="I25" s="8"/>
    </row>
    <row r="26" spans="1:9" ht="36.75" customHeight="1" x14ac:dyDescent="0.35">
      <c r="A26" s="4"/>
      <c r="B26" s="136"/>
      <c r="C26" s="108"/>
      <c r="D26" s="139"/>
      <c r="E26" s="140"/>
      <c r="F26" s="111"/>
      <c r="G26" s="137" t="s">
        <v>127</v>
      </c>
      <c r="H26" s="141"/>
      <c r="I26" s="8"/>
    </row>
    <row r="27" spans="1:9" ht="36.75" customHeight="1" x14ac:dyDescent="0.35">
      <c r="A27" s="4"/>
      <c r="B27" s="136"/>
      <c r="C27" s="108"/>
      <c r="D27" s="139"/>
      <c r="E27" s="140"/>
      <c r="F27" s="111"/>
      <c r="G27" s="137" t="s">
        <v>127</v>
      </c>
      <c r="H27" s="141"/>
      <c r="I27" s="8"/>
    </row>
    <row r="28" spans="1:9" ht="36.75" customHeight="1" x14ac:dyDescent="0.35">
      <c r="A28" s="4"/>
      <c r="B28" s="136"/>
      <c r="C28" s="108"/>
      <c r="D28" s="139"/>
      <c r="E28" s="140"/>
      <c r="F28" s="111"/>
      <c r="G28" s="137" t="s">
        <v>127</v>
      </c>
      <c r="H28" s="141"/>
      <c r="I28" s="8"/>
    </row>
    <row r="29" spans="1:9" ht="36.75" customHeight="1" x14ac:dyDescent="0.35">
      <c r="A29" s="4"/>
      <c r="B29" s="136"/>
      <c r="C29" s="108"/>
      <c r="D29" s="139"/>
      <c r="E29" s="140"/>
      <c r="F29" s="111"/>
      <c r="G29" s="137" t="s">
        <v>127</v>
      </c>
      <c r="H29" s="141"/>
      <c r="I29" s="8"/>
    </row>
    <row r="30" spans="1:9" ht="36.75" customHeight="1" x14ac:dyDescent="0.35">
      <c r="A30" s="4"/>
      <c r="B30" s="136"/>
      <c r="C30" s="108"/>
      <c r="D30" s="265"/>
      <c r="E30" s="382"/>
      <c r="F30" s="261"/>
      <c r="G30" s="137" t="s">
        <v>127</v>
      </c>
      <c r="H30" s="141"/>
      <c r="I30" s="8"/>
    </row>
    <row r="31" spans="1:9" ht="36.75" customHeight="1" x14ac:dyDescent="0.35">
      <c r="A31" s="4"/>
      <c r="B31" s="136"/>
      <c r="C31" s="108"/>
      <c r="D31" s="265"/>
      <c r="E31" s="382"/>
      <c r="F31" s="261"/>
      <c r="G31" s="137" t="s">
        <v>127</v>
      </c>
      <c r="H31" s="141"/>
      <c r="I31" s="8"/>
    </row>
    <row r="32" spans="1:9" ht="36.75" customHeight="1" x14ac:dyDescent="0.35">
      <c r="A32" s="4"/>
      <c r="B32" s="136"/>
      <c r="C32" s="108"/>
      <c r="D32" s="265"/>
      <c r="E32" s="382"/>
      <c r="F32" s="261"/>
      <c r="G32" s="137" t="s">
        <v>127</v>
      </c>
      <c r="H32" s="141"/>
      <c r="I32" s="8"/>
    </row>
    <row r="33" spans="1:9" ht="36.75" customHeight="1" x14ac:dyDescent="0.35">
      <c r="A33" s="4"/>
      <c r="B33" s="136"/>
      <c r="C33" s="108"/>
      <c r="D33" s="139"/>
      <c r="E33" s="140"/>
      <c r="F33" s="111"/>
      <c r="G33" s="137" t="s">
        <v>127</v>
      </c>
      <c r="H33" s="141"/>
      <c r="I33" s="8"/>
    </row>
    <row r="34" spans="1:9" ht="36.75" customHeight="1" x14ac:dyDescent="0.35">
      <c r="A34" s="4"/>
      <c r="B34" s="136"/>
      <c r="C34" s="108"/>
      <c r="D34" s="139"/>
      <c r="E34" s="140"/>
      <c r="F34" s="111"/>
      <c r="G34" s="137" t="s">
        <v>127</v>
      </c>
      <c r="H34" s="141"/>
      <c r="I34" s="8"/>
    </row>
    <row r="35" spans="1:9" ht="36.75" customHeight="1" x14ac:dyDescent="0.35">
      <c r="A35" s="4"/>
      <c r="B35" s="136"/>
      <c r="C35" s="108"/>
      <c r="D35" s="139"/>
      <c r="E35" s="140"/>
      <c r="F35" s="111"/>
      <c r="G35" s="137" t="s">
        <v>127</v>
      </c>
      <c r="H35" s="141"/>
      <c r="I35" s="8"/>
    </row>
    <row r="36" spans="1:9" ht="36.75" customHeight="1" x14ac:dyDescent="0.35">
      <c r="A36" s="4"/>
      <c r="B36" s="136"/>
      <c r="C36" s="108"/>
      <c r="D36" s="139"/>
      <c r="E36" s="140"/>
      <c r="F36" s="111"/>
      <c r="G36" s="137" t="s">
        <v>127</v>
      </c>
      <c r="H36" s="141"/>
      <c r="I36" s="8"/>
    </row>
    <row r="37" spans="1:9" ht="36.75" customHeight="1" x14ac:dyDescent="0.35">
      <c r="A37" s="4"/>
      <c r="B37" s="136"/>
      <c r="C37" s="108"/>
      <c r="D37" s="139"/>
      <c r="E37" s="140"/>
      <c r="F37" s="111"/>
      <c r="G37" s="137" t="s">
        <v>127</v>
      </c>
      <c r="H37" s="141"/>
      <c r="I37" s="8"/>
    </row>
    <row r="38" spans="1:9" ht="36.75" customHeight="1" thickBot="1" x14ac:dyDescent="0.4">
      <c r="A38" s="4"/>
      <c r="B38" s="142"/>
      <c r="C38" s="143"/>
      <c r="D38" s="144"/>
      <c r="E38" s="145"/>
      <c r="F38" s="146"/>
      <c r="G38" s="147" t="s">
        <v>127</v>
      </c>
      <c r="H38" s="148"/>
      <c r="I38" s="8"/>
    </row>
    <row r="39" spans="1:9" ht="36.75" customHeight="1" x14ac:dyDescent="0.35">
      <c r="A39" s="4"/>
      <c r="B39" s="386" t="s">
        <v>132</v>
      </c>
      <c r="C39" s="387"/>
      <c r="D39" s="387"/>
      <c r="E39" s="387"/>
      <c r="F39" s="387"/>
      <c r="G39" s="388"/>
      <c r="H39" s="73">
        <f>+SUM(H12:H38)</f>
        <v>0</v>
      </c>
      <c r="I39" s="8"/>
    </row>
    <row r="40" spans="1:9" ht="15" thickBot="1" x14ac:dyDescent="0.4">
      <c r="A40" s="5"/>
      <c r="B40" s="9"/>
      <c r="C40" s="9"/>
      <c r="D40" s="9"/>
      <c r="E40" s="9"/>
      <c r="F40" s="9"/>
      <c r="G40" s="9"/>
      <c r="H40" s="9"/>
      <c r="I40" s="10"/>
    </row>
  </sheetData>
  <sheetProtection password="DE36" sheet="1" objects="1" scenarios="1" selectLockedCells="1"/>
  <mergeCells count="22">
    <mergeCell ref="G2:H3"/>
    <mergeCell ref="D13:F13"/>
    <mergeCell ref="G6:H6"/>
    <mergeCell ref="B8:C8"/>
    <mergeCell ref="D8:F8"/>
    <mergeCell ref="G8:H8"/>
    <mergeCell ref="D14:F14"/>
    <mergeCell ref="B39:G39"/>
    <mergeCell ref="B2:F3"/>
    <mergeCell ref="D30:F30"/>
    <mergeCell ref="D11:F11"/>
    <mergeCell ref="D12:F12"/>
    <mergeCell ref="D31:F31"/>
    <mergeCell ref="D32:F32"/>
    <mergeCell ref="B10:H10"/>
    <mergeCell ref="D19:F19"/>
    <mergeCell ref="D20:F20"/>
    <mergeCell ref="D21:F21"/>
    <mergeCell ref="D22:F22"/>
    <mergeCell ref="D23:F23"/>
    <mergeCell ref="B6:C6"/>
    <mergeCell ref="D6:F6"/>
  </mergeCell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1"/>
  <sheetViews>
    <sheetView showGridLines="0" view="pageBreakPreview" topLeftCell="A10" zoomScale="70" zoomScaleNormal="90" zoomScaleSheetLayoutView="70" workbookViewId="0">
      <selection activeCell="H14" sqref="H14"/>
    </sheetView>
  </sheetViews>
  <sheetFormatPr baseColWidth="10" defaultRowHeight="14.5" x14ac:dyDescent="0.35"/>
  <cols>
    <col min="1" max="1" width="2.54296875" customWidth="1"/>
    <col min="2" max="2" width="7.26953125" customWidth="1"/>
    <col min="3" max="3" width="25.26953125" customWidth="1"/>
    <col min="4" max="4" width="14.453125" customWidth="1"/>
    <col min="5" max="5" width="19.26953125" customWidth="1"/>
    <col min="6" max="6" width="21.7265625" customWidth="1"/>
    <col min="7" max="7" width="25.7265625" customWidth="1"/>
    <col min="8" max="8" width="20" customWidth="1"/>
    <col min="9" max="9" width="51.7265625" customWidth="1"/>
    <col min="10" max="10" width="2.54296875" customWidth="1"/>
  </cols>
  <sheetData>
    <row r="1" spans="1:10" ht="9" customHeight="1" x14ac:dyDescent="0.35">
      <c r="A1" s="3"/>
      <c r="B1" s="6"/>
      <c r="C1" s="6"/>
      <c r="D1" s="6"/>
      <c r="E1" s="6"/>
      <c r="F1" s="6"/>
      <c r="G1" s="6"/>
      <c r="H1" s="6"/>
      <c r="I1" s="6"/>
      <c r="J1" s="7"/>
    </row>
    <row r="2" spans="1:10" ht="15" customHeight="1" x14ac:dyDescent="0.35">
      <c r="A2" s="4"/>
      <c r="B2" s="390" t="s">
        <v>121</v>
      </c>
      <c r="C2" s="390"/>
      <c r="D2" s="390"/>
      <c r="E2" s="390"/>
      <c r="F2" s="390"/>
      <c r="G2" s="390"/>
      <c r="H2" s="390"/>
      <c r="I2" s="389" t="s">
        <v>136</v>
      </c>
      <c r="J2" s="8"/>
    </row>
    <row r="3" spans="1:10" ht="27" customHeight="1" x14ac:dyDescent="0.35">
      <c r="A3" s="4"/>
      <c r="B3" s="390"/>
      <c r="C3" s="390"/>
      <c r="D3" s="390"/>
      <c r="E3" s="390"/>
      <c r="F3" s="390"/>
      <c r="G3" s="390"/>
      <c r="H3" s="390"/>
      <c r="I3" s="389"/>
      <c r="J3" s="8"/>
    </row>
    <row r="4" spans="1:10" x14ac:dyDescent="0.35">
      <c r="A4" s="4"/>
      <c r="B4" s="2"/>
      <c r="C4" s="2"/>
      <c r="D4" s="2"/>
      <c r="E4" s="2"/>
      <c r="F4" s="2"/>
      <c r="G4" s="2"/>
      <c r="H4" s="2"/>
      <c r="I4" s="2"/>
      <c r="J4" s="8"/>
    </row>
    <row r="5" spans="1:10" ht="12.75" customHeight="1" x14ac:dyDescent="0.35">
      <c r="A5" s="4"/>
      <c r="B5" s="93" t="s">
        <v>19</v>
      </c>
      <c r="C5" s="98"/>
      <c r="D5" s="94"/>
      <c r="E5" s="96"/>
      <c r="F5" s="93" t="s">
        <v>20</v>
      </c>
      <c r="G5" s="94"/>
      <c r="H5" s="96"/>
      <c r="I5" s="99" t="s">
        <v>21</v>
      </c>
      <c r="J5" s="8"/>
    </row>
    <row r="6" spans="1:10" ht="28.5" customHeight="1" x14ac:dyDescent="0.35">
      <c r="A6" s="4"/>
      <c r="B6" s="377" t="str">
        <f>+'Informe Anual CGM'!B6</f>
        <v>SPK LA MATA SAS ESP</v>
      </c>
      <c r="C6" s="379"/>
      <c r="D6" s="379"/>
      <c r="E6" s="378"/>
      <c r="F6" s="377" t="str">
        <f>+'Informe Anual CGM'!F6</f>
        <v xml:space="preserve">CGM VATIA </v>
      </c>
      <c r="G6" s="379"/>
      <c r="H6" s="378"/>
      <c r="I6" s="100">
        <f>+'Informe Anual CGM'!L6</f>
        <v>2023</v>
      </c>
      <c r="J6" s="8"/>
    </row>
    <row r="7" spans="1:10" ht="12.75" customHeight="1" x14ac:dyDescent="0.35">
      <c r="A7" s="4"/>
      <c r="B7" s="93" t="s">
        <v>52</v>
      </c>
      <c r="C7" s="98"/>
      <c r="D7" s="94"/>
      <c r="E7" s="101"/>
      <c r="F7" s="93" t="s">
        <v>53</v>
      </c>
      <c r="G7" s="94"/>
      <c r="H7" s="96"/>
      <c r="I7" s="99" t="s">
        <v>22</v>
      </c>
      <c r="J7" s="8"/>
    </row>
    <row r="8" spans="1:10" ht="28.5" customHeight="1" x14ac:dyDescent="0.35">
      <c r="A8" s="4"/>
      <c r="B8" s="377" t="str">
        <f>+'Informe Anual CGM'!B8</f>
        <v>SLMG</v>
      </c>
      <c r="C8" s="379"/>
      <c r="D8" s="379"/>
      <c r="E8" s="378"/>
      <c r="F8" s="377" t="str">
        <f>+'Informe Anual CGM'!F8</f>
        <v>Crc0202</v>
      </c>
      <c r="G8" s="379"/>
      <c r="H8" s="378"/>
      <c r="I8" s="100" t="str">
        <f>+'Informe Anual CGM'!L8</f>
        <v>2024 02 23</v>
      </c>
      <c r="J8" s="8"/>
    </row>
    <row r="9" spans="1:10" ht="15" thickBot="1" x14ac:dyDescent="0.4">
      <c r="A9" s="4"/>
      <c r="B9" s="2"/>
      <c r="C9" s="2"/>
      <c r="D9" s="2"/>
      <c r="E9" s="2"/>
      <c r="F9" s="2"/>
      <c r="G9" s="2"/>
      <c r="H9" s="2"/>
      <c r="I9" s="2"/>
      <c r="J9" s="8"/>
    </row>
    <row r="10" spans="1:10" ht="30.75" customHeight="1" thickBot="1" x14ac:dyDescent="0.4">
      <c r="A10" s="4"/>
      <c r="B10" s="275" t="s">
        <v>134</v>
      </c>
      <c r="C10" s="276"/>
      <c r="D10" s="276"/>
      <c r="E10" s="276"/>
      <c r="F10" s="276"/>
      <c r="G10" s="276"/>
      <c r="H10" s="276"/>
      <c r="I10" s="277"/>
      <c r="J10" s="8"/>
    </row>
    <row r="11" spans="1:10" ht="36.75" customHeight="1" x14ac:dyDescent="0.35">
      <c r="A11" s="4"/>
      <c r="B11" s="39" t="s">
        <v>142</v>
      </c>
      <c r="C11" s="44" t="s">
        <v>137</v>
      </c>
      <c r="D11" s="38" t="s">
        <v>138</v>
      </c>
      <c r="E11" s="383" t="s">
        <v>139</v>
      </c>
      <c r="F11" s="384"/>
      <c r="G11" s="385"/>
      <c r="H11" s="38" t="s">
        <v>140</v>
      </c>
      <c r="I11" s="41" t="s">
        <v>141</v>
      </c>
      <c r="J11" s="8"/>
    </row>
    <row r="12" spans="1:10" ht="36.75" customHeight="1" x14ac:dyDescent="0.35">
      <c r="A12" s="4"/>
      <c r="B12" s="72">
        <v>1</v>
      </c>
      <c r="C12" s="149" t="s">
        <v>268</v>
      </c>
      <c r="D12" s="108" t="s">
        <v>269</v>
      </c>
      <c r="E12" s="265" t="s">
        <v>270</v>
      </c>
      <c r="F12" s="382"/>
      <c r="G12" s="261"/>
      <c r="H12" s="175" t="s">
        <v>271</v>
      </c>
      <c r="I12" s="150" t="s">
        <v>272</v>
      </c>
      <c r="J12" s="8"/>
    </row>
    <row r="13" spans="1:10" ht="36.75" customHeight="1" x14ac:dyDescent="0.35">
      <c r="A13" s="4"/>
      <c r="B13" s="72">
        <v>2</v>
      </c>
      <c r="C13" s="149" t="s">
        <v>268</v>
      </c>
      <c r="D13" s="108" t="s">
        <v>273</v>
      </c>
      <c r="E13" s="265" t="s">
        <v>274</v>
      </c>
      <c r="F13" s="382"/>
      <c r="G13" s="261"/>
      <c r="H13" s="175" t="s">
        <v>275</v>
      </c>
      <c r="I13" s="150" t="s">
        <v>276</v>
      </c>
      <c r="J13" s="8"/>
    </row>
    <row r="14" spans="1:10" ht="36.75" customHeight="1" x14ac:dyDescent="0.35">
      <c r="A14" s="4"/>
      <c r="B14" s="72">
        <v>3</v>
      </c>
      <c r="C14" s="149" t="s">
        <v>268</v>
      </c>
      <c r="D14" s="171" t="s">
        <v>256</v>
      </c>
      <c r="E14" s="265" t="s">
        <v>277</v>
      </c>
      <c r="F14" s="382"/>
      <c r="G14" s="261"/>
      <c r="H14" s="175" t="s">
        <v>278</v>
      </c>
      <c r="I14" s="150" t="s">
        <v>279</v>
      </c>
      <c r="J14" s="8"/>
    </row>
    <row r="15" spans="1:10" ht="36.75" customHeight="1" x14ac:dyDescent="0.35">
      <c r="A15" s="4"/>
      <c r="B15" s="72">
        <v>4</v>
      </c>
      <c r="C15" s="149" t="s">
        <v>280</v>
      </c>
      <c r="D15" s="108">
        <v>1</v>
      </c>
      <c r="E15" s="265" t="s">
        <v>281</v>
      </c>
      <c r="F15" s="382"/>
      <c r="G15" s="261"/>
      <c r="H15" s="175" t="s">
        <v>282</v>
      </c>
      <c r="I15" s="150" t="s">
        <v>283</v>
      </c>
      <c r="J15" s="8"/>
    </row>
    <row r="16" spans="1:10" ht="36.75" customHeight="1" x14ac:dyDescent="0.35">
      <c r="A16" s="4"/>
      <c r="B16" s="72">
        <v>5</v>
      </c>
      <c r="C16" s="149" t="s">
        <v>280</v>
      </c>
      <c r="D16" s="108">
        <v>1</v>
      </c>
      <c r="E16" s="265" t="s">
        <v>284</v>
      </c>
      <c r="F16" s="382"/>
      <c r="G16" s="261"/>
      <c r="H16" s="175" t="s">
        <v>285</v>
      </c>
      <c r="I16" s="150" t="s">
        <v>286</v>
      </c>
      <c r="J16" s="8"/>
    </row>
    <row r="17" spans="1:10" ht="36.75" customHeight="1" x14ac:dyDescent="0.35">
      <c r="A17" s="4"/>
      <c r="B17" s="72">
        <v>6</v>
      </c>
      <c r="C17" s="149" t="s">
        <v>280</v>
      </c>
      <c r="D17" s="108">
        <v>1</v>
      </c>
      <c r="E17" s="265" t="s">
        <v>287</v>
      </c>
      <c r="F17" s="382"/>
      <c r="G17" s="261"/>
      <c r="H17" s="175" t="s">
        <v>285</v>
      </c>
      <c r="I17" s="150" t="s">
        <v>288</v>
      </c>
      <c r="J17" s="8"/>
    </row>
    <row r="18" spans="1:10" ht="36.75" customHeight="1" x14ac:dyDescent="0.35">
      <c r="A18" s="4"/>
      <c r="B18" s="72">
        <v>7</v>
      </c>
      <c r="C18" s="149" t="s">
        <v>280</v>
      </c>
      <c r="D18" s="108">
        <v>1</v>
      </c>
      <c r="E18" s="265" t="s">
        <v>289</v>
      </c>
      <c r="F18" s="382"/>
      <c r="G18" s="261"/>
      <c r="H18" s="175" t="s">
        <v>290</v>
      </c>
      <c r="I18" s="150" t="s">
        <v>291</v>
      </c>
      <c r="J18" s="8"/>
    </row>
    <row r="19" spans="1:10" ht="36.75" customHeight="1" x14ac:dyDescent="0.35">
      <c r="A19" s="4"/>
      <c r="B19" s="72">
        <v>8</v>
      </c>
      <c r="C19" s="149" t="s">
        <v>292</v>
      </c>
      <c r="D19" s="108" t="s">
        <v>293</v>
      </c>
      <c r="E19" s="265" t="s">
        <v>294</v>
      </c>
      <c r="F19" s="382"/>
      <c r="G19" s="261"/>
      <c r="H19" s="175" t="s">
        <v>295</v>
      </c>
      <c r="I19" s="150" t="s">
        <v>296</v>
      </c>
      <c r="J19" s="8"/>
    </row>
    <row r="20" spans="1:10" ht="36.75" customHeight="1" x14ac:dyDescent="0.35">
      <c r="A20" s="4"/>
      <c r="B20" s="72">
        <v>9</v>
      </c>
      <c r="C20" s="149" t="s">
        <v>268</v>
      </c>
      <c r="D20" s="108" t="s">
        <v>297</v>
      </c>
      <c r="E20" s="265" t="s">
        <v>298</v>
      </c>
      <c r="F20" s="382"/>
      <c r="G20" s="261"/>
      <c r="H20" s="175" t="s">
        <v>299</v>
      </c>
      <c r="I20" s="150" t="s">
        <v>300</v>
      </c>
      <c r="J20" s="8"/>
    </row>
    <row r="21" spans="1:10" ht="36.75" customHeight="1" x14ac:dyDescent="0.35">
      <c r="A21" s="4"/>
      <c r="B21" s="72">
        <v>10</v>
      </c>
      <c r="C21" s="149" t="s">
        <v>268</v>
      </c>
      <c r="D21" s="108" t="s">
        <v>301</v>
      </c>
      <c r="E21" s="265" t="s">
        <v>302</v>
      </c>
      <c r="F21" s="382"/>
      <c r="G21" s="261"/>
      <c r="H21" s="175" t="s">
        <v>299</v>
      </c>
      <c r="I21" s="150" t="s">
        <v>303</v>
      </c>
      <c r="J21" s="8"/>
    </row>
    <row r="22" spans="1:10" ht="36.75" customHeight="1" x14ac:dyDescent="0.35">
      <c r="A22" s="4"/>
      <c r="B22" s="72">
        <v>11</v>
      </c>
      <c r="C22" s="149" t="s">
        <v>268</v>
      </c>
      <c r="D22" s="108" t="s">
        <v>304</v>
      </c>
      <c r="E22" s="265" t="s">
        <v>305</v>
      </c>
      <c r="F22" s="382"/>
      <c r="G22" s="261"/>
      <c r="H22" s="175" t="s">
        <v>306</v>
      </c>
      <c r="I22" s="150" t="s">
        <v>307</v>
      </c>
      <c r="J22" s="8"/>
    </row>
    <row r="23" spans="1:10" ht="36.75" customHeight="1" x14ac:dyDescent="0.35">
      <c r="A23" s="4"/>
      <c r="B23" s="72">
        <v>12</v>
      </c>
      <c r="C23" s="149" t="s">
        <v>268</v>
      </c>
      <c r="D23" s="108" t="s">
        <v>308</v>
      </c>
      <c r="E23" s="265" t="s">
        <v>309</v>
      </c>
      <c r="F23" s="382"/>
      <c r="G23" s="261"/>
      <c r="H23" s="175" t="s">
        <v>310</v>
      </c>
      <c r="I23" s="150" t="s">
        <v>311</v>
      </c>
      <c r="J23" s="8"/>
    </row>
    <row r="24" spans="1:10" ht="36.75" customHeight="1" x14ac:dyDescent="0.35">
      <c r="A24" s="4"/>
      <c r="B24" s="72">
        <v>13</v>
      </c>
      <c r="C24" s="149" t="s">
        <v>292</v>
      </c>
      <c r="D24" s="108" t="s">
        <v>312</v>
      </c>
      <c r="E24" s="265" t="s">
        <v>313</v>
      </c>
      <c r="F24" s="382"/>
      <c r="G24" s="261"/>
      <c r="H24" s="175" t="s">
        <v>314</v>
      </c>
      <c r="I24" s="150" t="s">
        <v>315</v>
      </c>
      <c r="J24" s="8"/>
    </row>
    <row r="25" spans="1:10" ht="36.75" customHeight="1" x14ac:dyDescent="0.35">
      <c r="A25" s="4"/>
      <c r="B25" s="72">
        <v>14</v>
      </c>
      <c r="C25" s="149" t="s">
        <v>292</v>
      </c>
      <c r="D25" s="108" t="s">
        <v>316</v>
      </c>
      <c r="E25" s="265" t="s">
        <v>317</v>
      </c>
      <c r="F25" s="382"/>
      <c r="G25" s="261"/>
      <c r="H25" s="175" t="s">
        <v>318</v>
      </c>
      <c r="I25" s="150" t="s">
        <v>319</v>
      </c>
      <c r="J25" s="8"/>
    </row>
    <row r="26" spans="1:10" ht="36.75" customHeight="1" x14ac:dyDescent="0.35">
      <c r="A26" s="4"/>
      <c r="B26" s="72">
        <v>15</v>
      </c>
      <c r="C26" s="149" t="s">
        <v>268</v>
      </c>
      <c r="D26" s="108" t="s">
        <v>320</v>
      </c>
      <c r="E26" s="391" t="s">
        <v>321</v>
      </c>
      <c r="F26" s="382"/>
      <c r="G26" s="261"/>
      <c r="H26" s="137" t="s">
        <v>322</v>
      </c>
      <c r="I26" s="150" t="s">
        <v>323</v>
      </c>
      <c r="J26" s="8"/>
    </row>
    <row r="27" spans="1:10" ht="36.75" customHeight="1" x14ac:dyDescent="0.35">
      <c r="A27" s="4"/>
      <c r="B27" s="72">
        <v>16</v>
      </c>
      <c r="C27" s="149" t="s">
        <v>268</v>
      </c>
      <c r="D27" s="108" t="s">
        <v>324</v>
      </c>
      <c r="E27" s="265" t="s">
        <v>325</v>
      </c>
      <c r="F27" s="382"/>
      <c r="G27" s="261"/>
      <c r="H27" s="175" t="s">
        <v>257</v>
      </c>
      <c r="I27" s="150" t="s">
        <v>326</v>
      </c>
      <c r="J27" s="8"/>
    </row>
    <row r="28" spans="1:10" ht="36.75" customHeight="1" x14ac:dyDescent="0.35">
      <c r="A28" s="4"/>
      <c r="B28" s="72">
        <v>17</v>
      </c>
      <c r="C28" s="149" t="s">
        <v>268</v>
      </c>
      <c r="D28" s="108" t="s">
        <v>327</v>
      </c>
      <c r="E28" s="265" t="s">
        <v>328</v>
      </c>
      <c r="F28" s="382"/>
      <c r="G28" s="261"/>
      <c r="H28" s="175" t="s">
        <v>257</v>
      </c>
      <c r="I28" s="150" t="s">
        <v>329</v>
      </c>
      <c r="J28" s="8"/>
    </row>
    <row r="29" spans="1:10" ht="36.75" customHeight="1" x14ac:dyDescent="0.35">
      <c r="A29" s="4"/>
      <c r="B29" s="72">
        <v>18</v>
      </c>
      <c r="C29" s="149" t="s">
        <v>268</v>
      </c>
      <c r="D29" s="108" t="s">
        <v>330</v>
      </c>
      <c r="E29" s="265" t="s">
        <v>331</v>
      </c>
      <c r="F29" s="382"/>
      <c r="G29" s="261"/>
      <c r="H29" s="175" t="s">
        <v>257</v>
      </c>
      <c r="I29" s="150" t="s">
        <v>332</v>
      </c>
      <c r="J29" s="8"/>
    </row>
    <row r="30" spans="1:10" ht="36.75" customHeight="1" x14ac:dyDescent="0.35">
      <c r="A30" s="4"/>
      <c r="B30" s="72">
        <v>19</v>
      </c>
      <c r="C30" s="149" t="s">
        <v>333</v>
      </c>
      <c r="D30" s="108" t="s">
        <v>334</v>
      </c>
      <c r="E30" s="265" t="s">
        <v>335</v>
      </c>
      <c r="F30" s="382"/>
      <c r="G30" s="261"/>
      <c r="H30" s="175" t="s">
        <v>314</v>
      </c>
      <c r="I30" s="150" t="s">
        <v>336</v>
      </c>
      <c r="J30" s="8"/>
    </row>
    <row r="31" spans="1:10" ht="36.75" customHeight="1" x14ac:dyDescent="0.35">
      <c r="A31" s="4"/>
      <c r="B31" s="72">
        <v>20</v>
      </c>
      <c r="C31" s="149" t="s">
        <v>268</v>
      </c>
      <c r="D31" s="108" t="s">
        <v>337</v>
      </c>
      <c r="E31" s="265" t="s">
        <v>338</v>
      </c>
      <c r="F31" s="382"/>
      <c r="G31" s="261"/>
      <c r="H31" s="137" t="s">
        <v>339</v>
      </c>
      <c r="I31" s="150" t="s">
        <v>340</v>
      </c>
      <c r="J31" s="8"/>
    </row>
    <row r="32" spans="1:10" ht="36.75" customHeight="1" x14ac:dyDescent="0.35">
      <c r="A32" s="4"/>
      <c r="B32" s="72">
        <v>21</v>
      </c>
      <c r="C32" s="149" t="s">
        <v>268</v>
      </c>
      <c r="D32" s="108" t="s">
        <v>341</v>
      </c>
      <c r="E32" s="265" t="s">
        <v>342</v>
      </c>
      <c r="F32" s="382"/>
      <c r="G32" s="261"/>
      <c r="H32" s="137" t="s">
        <v>343</v>
      </c>
      <c r="I32" s="150" t="s">
        <v>344</v>
      </c>
      <c r="J32" s="8"/>
    </row>
    <row r="33" spans="1:10" ht="36.75" customHeight="1" x14ac:dyDescent="0.35">
      <c r="A33" s="4"/>
      <c r="B33" s="72">
        <v>22</v>
      </c>
      <c r="C33" s="149" t="s">
        <v>345</v>
      </c>
      <c r="D33" s="108" t="s">
        <v>346</v>
      </c>
      <c r="E33" s="265" t="s">
        <v>347</v>
      </c>
      <c r="F33" s="382"/>
      <c r="G33" s="261"/>
      <c r="H33" s="137" t="s">
        <v>348</v>
      </c>
      <c r="I33" s="150" t="s">
        <v>349</v>
      </c>
      <c r="J33" s="8"/>
    </row>
    <row r="34" spans="1:10" ht="36.75" customHeight="1" x14ac:dyDescent="0.35">
      <c r="A34" s="4"/>
      <c r="B34" s="72">
        <v>23</v>
      </c>
      <c r="C34" s="149" t="s">
        <v>345</v>
      </c>
      <c r="D34" s="108" t="s">
        <v>346</v>
      </c>
      <c r="E34" s="265" t="s">
        <v>350</v>
      </c>
      <c r="F34" s="382"/>
      <c r="G34" s="261"/>
      <c r="H34" s="137" t="s">
        <v>348</v>
      </c>
      <c r="I34" s="150" t="s">
        <v>351</v>
      </c>
      <c r="J34" s="8"/>
    </row>
    <row r="35" spans="1:10" ht="36.75" customHeight="1" x14ac:dyDescent="0.35">
      <c r="A35" s="4"/>
      <c r="B35" s="72">
        <v>24</v>
      </c>
      <c r="C35" s="149" t="s">
        <v>352</v>
      </c>
      <c r="D35" s="108" t="s">
        <v>346</v>
      </c>
      <c r="E35" s="265" t="s">
        <v>353</v>
      </c>
      <c r="F35" s="382"/>
      <c r="G35" s="261"/>
      <c r="H35" s="137" t="s">
        <v>354</v>
      </c>
      <c r="I35" s="150" t="s">
        <v>355</v>
      </c>
      <c r="J35" s="8"/>
    </row>
    <row r="36" spans="1:10" ht="36.75" customHeight="1" x14ac:dyDescent="0.35">
      <c r="A36" s="4"/>
      <c r="B36" s="72">
        <v>25</v>
      </c>
      <c r="C36" s="149" t="s">
        <v>292</v>
      </c>
      <c r="D36" s="108" t="s">
        <v>346</v>
      </c>
      <c r="E36" s="265" t="s">
        <v>356</v>
      </c>
      <c r="F36" s="382"/>
      <c r="G36" s="261"/>
      <c r="H36" s="137" t="s">
        <v>357</v>
      </c>
      <c r="I36" s="150" t="s">
        <v>358</v>
      </c>
      <c r="J36" s="8"/>
    </row>
    <row r="37" spans="1:10" ht="36.75" customHeight="1" x14ac:dyDescent="0.35">
      <c r="A37" s="4"/>
      <c r="B37" s="72">
        <v>26</v>
      </c>
      <c r="C37" s="149" t="s">
        <v>292</v>
      </c>
      <c r="D37" s="108" t="s">
        <v>346</v>
      </c>
      <c r="E37" s="265" t="s">
        <v>359</v>
      </c>
      <c r="F37" s="382"/>
      <c r="G37" s="261"/>
      <c r="H37" s="137" t="s">
        <v>357</v>
      </c>
      <c r="I37" s="150" t="s">
        <v>360</v>
      </c>
      <c r="J37" s="8"/>
    </row>
    <row r="38" spans="1:10" ht="36.75" customHeight="1" x14ac:dyDescent="0.35">
      <c r="A38" s="4"/>
      <c r="B38" s="72">
        <v>27</v>
      </c>
      <c r="C38" s="149"/>
      <c r="D38" s="108"/>
      <c r="E38" s="265"/>
      <c r="F38" s="382"/>
      <c r="G38" s="261"/>
      <c r="H38" s="137" t="s">
        <v>127</v>
      </c>
      <c r="I38" s="150"/>
      <c r="J38" s="8"/>
    </row>
    <row r="39" spans="1:10" ht="36.75" customHeight="1" x14ac:dyDescent="0.35">
      <c r="A39" s="4"/>
      <c r="B39" s="72">
        <v>28</v>
      </c>
      <c r="C39" s="149"/>
      <c r="D39" s="108"/>
      <c r="E39" s="265"/>
      <c r="F39" s="382"/>
      <c r="G39" s="261"/>
      <c r="H39" s="137" t="s">
        <v>127</v>
      </c>
      <c r="I39" s="150"/>
      <c r="J39" s="8"/>
    </row>
    <row r="40" spans="1:10" ht="36.75" customHeight="1" x14ac:dyDescent="0.35">
      <c r="A40" s="4"/>
      <c r="B40" s="72">
        <v>29</v>
      </c>
      <c r="C40" s="149"/>
      <c r="D40" s="108"/>
      <c r="E40" s="265"/>
      <c r="F40" s="382"/>
      <c r="G40" s="261"/>
      <c r="H40" s="137" t="s">
        <v>127</v>
      </c>
      <c r="I40" s="150"/>
      <c r="J40" s="8"/>
    </row>
    <row r="41" spans="1:10" ht="36.75" customHeight="1" x14ac:dyDescent="0.35">
      <c r="A41" s="4"/>
      <c r="B41" s="72">
        <v>30</v>
      </c>
      <c r="C41" s="149"/>
      <c r="D41" s="108"/>
      <c r="E41" s="265"/>
      <c r="F41" s="382"/>
      <c r="G41" s="261"/>
      <c r="H41" s="137" t="s">
        <v>127</v>
      </c>
      <c r="I41" s="150"/>
      <c r="J41" s="8"/>
    </row>
    <row r="42" spans="1:10" ht="36.75" customHeight="1" x14ac:dyDescent="0.35">
      <c r="A42" s="4"/>
      <c r="B42" s="72">
        <v>31</v>
      </c>
      <c r="C42" s="149"/>
      <c r="D42" s="108"/>
      <c r="E42" s="265"/>
      <c r="F42" s="382"/>
      <c r="G42" s="261"/>
      <c r="H42" s="137" t="s">
        <v>127</v>
      </c>
      <c r="I42" s="150"/>
      <c r="J42" s="8"/>
    </row>
    <row r="43" spans="1:10" s="52" customFormat="1" ht="30.75" customHeight="1" x14ac:dyDescent="0.35">
      <c r="A43" s="50"/>
      <c r="B43" s="72">
        <v>32</v>
      </c>
      <c r="C43" s="149"/>
      <c r="D43" s="108"/>
      <c r="E43" s="265"/>
      <c r="F43" s="382"/>
      <c r="G43" s="261"/>
      <c r="H43" s="137" t="s">
        <v>127</v>
      </c>
      <c r="I43" s="150"/>
      <c r="J43" s="51"/>
    </row>
    <row r="44" spans="1:10" s="52" customFormat="1" ht="30.75" customHeight="1" x14ac:dyDescent="0.35">
      <c r="A44" s="50"/>
      <c r="B44" s="72">
        <v>33</v>
      </c>
      <c r="C44" s="149"/>
      <c r="D44" s="109"/>
      <c r="E44" s="265"/>
      <c r="F44" s="382"/>
      <c r="G44" s="261"/>
      <c r="H44" s="137" t="s">
        <v>127</v>
      </c>
      <c r="I44" s="150"/>
      <c r="J44" s="51"/>
    </row>
    <row r="45" spans="1:10" s="52" customFormat="1" ht="30.75" customHeight="1" x14ac:dyDescent="0.35">
      <c r="A45" s="50"/>
      <c r="B45" s="72">
        <v>34</v>
      </c>
      <c r="C45" s="149"/>
      <c r="D45" s="109"/>
      <c r="E45" s="265"/>
      <c r="F45" s="382"/>
      <c r="G45" s="261"/>
      <c r="H45" s="137" t="s">
        <v>127</v>
      </c>
      <c r="I45" s="150"/>
      <c r="J45" s="51"/>
    </row>
    <row r="46" spans="1:10" s="52" customFormat="1" ht="30.75" customHeight="1" x14ac:dyDescent="0.35">
      <c r="A46" s="50"/>
      <c r="B46" s="72">
        <v>35</v>
      </c>
      <c r="C46" s="149"/>
      <c r="D46" s="109"/>
      <c r="E46" s="139"/>
      <c r="F46" s="140"/>
      <c r="G46" s="111"/>
      <c r="H46" s="137" t="s">
        <v>127</v>
      </c>
      <c r="I46" s="150"/>
      <c r="J46" s="51"/>
    </row>
    <row r="47" spans="1:10" s="52" customFormat="1" ht="30.75" customHeight="1" x14ac:dyDescent="0.35">
      <c r="A47" s="50"/>
      <c r="B47" s="72">
        <v>36</v>
      </c>
      <c r="C47" s="149"/>
      <c r="D47" s="109"/>
      <c r="E47" s="139"/>
      <c r="F47" s="140"/>
      <c r="G47" s="111"/>
      <c r="H47" s="137" t="s">
        <v>127</v>
      </c>
      <c r="I47" s="150"/>
      <c r="J47" s="51"/>
    </row>
    <row r="48" spans="1:10" s="52" customFormat="1" ht="30.75" customHeight="1" x14ac:dyDescent="0.35">
      <c r="A48" s="50"/>
      <c r="B48" s="72">
        <v>37</v>
      </c>
      <c r="C48" s="149"/>
      <c r="D48" s="109"/>
      <c r="E48" s="139"/>
      <c r="F48" s="140"/>
      <c r="G48" s="111"/>
      <c r="H48" s="137" t="s">
        <v>127</v>
      </c>
      <c r="I48" s="150"/>
      <c r="J48" s="51"/>
    </row>
    <row r="49" spans="1:10" s="52" customFormat="1" ht="30.75" customHeight="1" x14ac:dyDescent="0.35">
      <c r="A49" s="50"/>
      <c r="B49" s="72">
        <v>38</v>
      </c>
      <c r="C49" s="149"/>
      <c r="D49" s="109"/>
      <c r="E49" s="139"/>
      <c r="F49" s="140"/>
      <c r="G49" s="111"/>
      <c r="H49" s="137" t="s">
        <v>127</v>
      </c>
      <c r="I49" s="150"/>
      <c r="J49" s="51"/>
    </row>
    <row r="50" spans="1:10" s="52" customFormat="1" ht="30.75" customHeight="1" x14ac:dyDescent="0.35">
      <c r="A50" s="50"/>
      <c r="B50" s="72">
        <v>39</v>
      </c>
      <c r="C50" s="149"/>
      <c r="D50" s="109"/>
      <c r="E50" s="139"/>
      <c r="F50" s="140"/>
      <c r="G50" s="111"/>
      <c r="H50" s="137" t="s">
        <v>127</v>
      </c>
      <c r="I50" s="150"/>
      <c r="J50" s="51"/>
    </row>
    <row r="51" spans="1:10" s="52" customFormat="1" ht="30.75" customHeight="1" x14ac:dyDescent="0.35">
      <c r="A51" s="50"/>
      <c r="B51" s="72">
        <v>40</v>
      </c>
      <c r="C51" s="149"/>
      <c r="D51" s="109"/>
      <c r="E51" s="139"/>
      <c r="F51" s="140"/>
      <c r="G51" s="111"/>
      <c r="H51" s="137" t="s">
        <v>127</v>
      </c>
      <c r="I51" s="150"/>
      <c r="J51" s="51"/>
    </row>
    <row r="52" spans="1:10" s="52" customFormat="1" ht="30.75" customHeight="1" x14ac:dyDescent="0.35">
      <c r="A52" s="50"/>
      <c r="B52" s="72">
        <v>41</v>
      </c>
      <c r="C52" s="149"/>
      <c r="D52" s="109"/>
      <c r="E52" s="139"/>
      <c r="F52" s="140"/>
      <c r="G52" s="111"/>
      <c r="H52" s="137" t="s">
        <v>127</v>
      </c>
      <c r="I52" s="150"/>
      <c r="J52" s="51"/>
    </row>
    <row r="53" spans="1:10" s="52" customFormat="1" ht="30.75" customHeight="1" x14ac:dyDescent="0.35">
      <c r="A53" s="50"/>
      <c r="B53" s="72">
        <v>42</v>
      </c>
      <c r="C53" s="149"/>
      <c r="D53" s="109"/>
      <c r="E53" s="139"/>
      <c r="F53" s="140"/>
      <c r="G53" s="111"/>
      <c r="H53" s="137" t="s">
        <v>127</v>
      </c>
      <c r="I53" s="150"/>
      <c r="J53" s="51"/>
    </row>
    <row r="54" spans="1:10" s="52" customFormat="1" ht="30.75" customHeight="1" x14ac:dyDescent="0.35">
      <c r="A54" s="50"/>
      <c r="B54" s="72">
        <v>43</v>
      </c>
      <c r="C54" s="149"/>
      <c r="D54" s="109"/>
      <c r="E54" s="139"/>
      <c r="F54" s="140"/>
      <c r="G54" s="111"/>
      <c r="H54" s="137" t="s">
        <v>127</v>
      </c>
      <c r="I54" s="150"/>
      <c r="J54" s="51"/>
    </row>
    <row r="55" spans="1:10" s="52" customFormat="1" ht="30.75" customHeight="1" x14ac:dyDescent="0.35">
      <c r="A55" s="50"/>
      <c r="B55" s="72">
        <v>44</v>
      </c>
      <c r="C55" s="149"/>
      <c r="D55" s="109"/>
      <c r="E55" s="139"/>
      <c r="F55" s="140"/>
      <c r="G55" s="111"/>
      <c r="H55" s="137" t="s">
        <v>127</v>
      </c>
      <c r="I55" s="150"/>
      <c r="J55" s="51"/>
    </row>
    <row r="56" spans="1:10" s="52" customFormat="1" ht="30.75" customHeight="1" x14ac:dyDescent="0.35">
      <c r="A56" s="50"/>
      <c r="B56" s="72">
        <v>45</v>
      </c>
      <c r="C56" s="149"/>
      <c r="D56" s="109"/>
      <c r="E56" s="139"/>
      <c r="F56" s="140"/>
      <c r="G56" s="111"/>
      <c r="H56" s="137" t="s">
        <v>127</v>
      </c>
      <c r="I56" s="150"/>
      <c r="J56" s="51"/>
    </row>
    <row r="57" spans="1:10" s="52" customFormat="1" ht="30.75" customHeight="1" x14ac:dyDescent="0.35">
      <c r="A57" s="50"/>
      <c r="B57" s="72">
        <v>46</v>
      </c>
      <c r="C57" s="149"/>
      <c r="D57" s="109"/>
      <c r="E57" s="139"/>
      <c r="F57" s="140"/>
      <c r="G57" s="111"/>
      <c r="H57" s="137" t="s">
        <v>127</v>
      </c>
      <c r="I57" s="150"/>
      <c r="J57" s="51"/>
    </row>
    <row r="58" spans="1:10" s="52" customFormat="1" ht="30.75" customHeight="1" x14ac:dyDescent="0.35">
      <c r="A58" s="50"/>
      <c r="B58" s="72">
        <v>47</v>
      </c>
      <c r="C58" s="149"/>
      <c r="D58" s="109"/>
      <c r="E58" s="265"/>
      <c r="F58" s="382"/>
      <c r="G58" s="261"/>
      <c r="H58" s="137" t="s">
        <v>127</v>
      </c>
      <c r="I58" s="150"/>
      <c r="J58" s="51"/>
    </row>
    <row r="59" spans="1:10" s="52" customFormat="1" ht="30.75" customHeight="1" x14ac:dyDescent="0.35">
      <c r="A59" s="50"/>
      <c r="B59" s="72">
        <v>48</v>
      </c>
      <c r="C59" s="149"/>
      <c r="D59" s="109"/>
      <c r="E59" s="265"/>
      <c r="F59" s="382"/>
      <c r="G59" s="261"/>
      <c r="H59" s="137" t="s">
        <v>127</v>
      </c>
      <c r="I59" s="150"/>
      <c r="J59" s="51"/>
    </row>
    <row r="60" spans="1:10" s="52" customFormat="1" ht="30.75" customHeight="1" thickBot="1" x14ac:dyDescent="0.4">
      <c r="A60" s="50"/>
      <c r="B60" s="74">
        <v>49</v>
      </c>
      <c r="C60" s="151"/>
      <c r="D60" s="143"/>
      <c r="E60" s="392"/>
      <c r="F60" s="393"/>
      <c r="G60" s="394"/>
      <c r="H60" s="137" t="s">
        <v>127</v>
      </c>
      <c r="I60" s="152"/>
      <c r="J60" s="51"/>
    </row>
    <row r="61" spans="1:10" ht="15" thickBot="1" x14ac:dyDescent="0.4">
      <c r="A61" s="5"/>
      <c r="B61" s="9"/>
      <c r="C61" s="9"/>
      <c r="D61" s="9"/>
      <c r="E61" s="9"/>
      <c r="F61" s="9"/>
      <c r="G61" s="9"/>
      <c r="H61" s="9"/>
      <c r="I61" s="9"/>
      <c r="J61" s="10"/>
    </row>
  </sheetData>
  <sheetProtection password="DE36" sheet="1" objects="1" scenarios="1" selectLockedCells="1"/>
  <mergeCells count="45">
    <mergeCell ref="E44:G44"/>
    <mergeCell ref="E45:G45"/>
    <mergeCell ref="E58:G58"/>
    <mergeCell ref="E59:G59"/>
    <mergeCell ref="E60:G60"/>
    <mergeCell ref="E31:G31"/>
    <mergeCell ref="E20:G20"/>
    <mergeCell ref="E21:G21"/>
    <mergeCell ref="E22:G22"/>
    <mergeCell ref="E23:G23"/>
    <mergeCell ref="E24:G24"/>
    <mergeCell ref="E26:G26"/>
    <mergeCell ref="E27:G27"/>
    <mergeCell ref="E28:G28"/>
    <mergeCell ref="E29:G29"/>
    <mergeCell ref="E30:G30"/>
    <mergeCell ref="E25:G25"/>
    <mergeCell ref="E42:G42"/>
    <mergeCell ref="E43:G43"/>
    <mergeCell ref="E32:G32"/>
    <mergeCell ref="E33:G33"/>
    <mergeCell ref="E34:G34"/>
    <mergeCell ref="E35:G35"/>
    <mergeCell ref="E36:G36"/>
    <mergeCell ref="E37:G37"/>
    <mergeCell ref="E38:G38"/>
    <mergeCell ref="E39:G39"/>
    <mergeCell ref="E40:G40"/>
    <mergeCell ref="E41:G41"/>
    <mergeCell ref="E19:G19"/>
    <mergeCell ref="B10:I10"/>
    <mergeCell ref="E11:G11"/>
    <mergeCell ref="E12:G12"/>
    <mergeCell ref="E14:G14"/>
    <mergeCell ref="E15:G15"/>
    <mergeCell ref="E16:G16"/>
    <mergeCell ref="E17:G17"/>
    <mergeCell ref="E18:G18"/>
    <mergeCell ref="E13:G13"/>
    <mergeCell ref="F6:H6"/>
    <mergeCell ref="B8:E8"/>
    <mergeCell ref="F8:H8"/>
    <mergeCell ref="I2:I3"/>
    <mergeCell ref="B2:H3"/>
    <mergeCell ref="B6:E6"/>
  </mergeCells>
  <dataValidations count="1">
    <dataValidation type="list" allowBlank="1" showInputMessage="1" showErrorMessage="1" sqref="C12:C60" xr:uid="{00000000-0002-0000-0300-000000000000}">
      <formula1>"PROCEDIMIENTO,MANUAL,INSTRUCTIVO,FORMATO,POLITICA,MANUAL DE CALIDAD,GUIA,NORMA TECNICA,OTRO"</formula1>
    </dataValidation>
  </dataValidations>
  <pageMargins left="0.70866141732283472" right="0.70866141732283472" top="0.74803149606299213" bottom="0.74803149606299213" header="0.31496062992125984" footer="0.31496062992125984"/>
  <pageSetup scale="47" orientation="portrait" r:id="rId1"/>
  <headerFooter>
    <oddFooter>&amp;C ANEXOS INFORME ANUAL CGM 
PAGINA 1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34"/>
  <sheetViews>
    <sheetView showGridLines="0" zoomScale="80" zoomScaleNormal="80" workbookViewId="0">
      <selection activeCell="J2" sqref="J2:J3"/>
    </sheetView>
  </sheetViews>
  <sheetFormatPr baseColWidth="10" defaultRowHeight="14.5" x14ac:dyDescent="0.35"/>
  <cols>
    <col min="1" max="1" width="2.54296875" customWidth="1"/>
    <col min="2" max="2" width="7.26953125" customWidth="1"/>
    <col min="3" max="3" width="25.26953125" customWidth="1"/>
    <col min="4" max="4" width="14.453125" customWidth="1"/>
    <col min="5" max="5" width="19.26953125" customWidth="1"/>
    <col min="6" max="6" width="11.26953125" customWidth="1"/>
    <col min="7" max="7" width="25.7265625" customWidth="1"/>
    <col min="8" max="8" width="13.453125" customWidth="1"/>
    <col min="9" max="9" width="20" customWidth="1"/>
    <col min="10" max="10" width="62" customWidth="1"/>
    <col min="11" max="11" width="8.7265625" customWidth="1"/>
  </cols>
  <sheetData>
    <row r="1" spans="1:11" ht="9" customHeight="1" x14ac:dyDescent="0.35">
      <c r="A1" s="3"/>
      <c r="B1" s="6"/>
      <c r="C1" s="6"/>
      <c r="D1" s="6"/>
      <c r="E1" s="6"/>
      <c r="F1" s="6"/>
      <c r="G1" s="6"/>
      <c r="H1" s="6"/>
      <c r="I1" s="6"/>
      <c r="J1" s="6"/>
      <c r="K1" s="7"/>
    </row>
    <row r="2" spans="1:11" ht="15" customHeight="1" x14ac:dyDescent="0.35">
      <c r="A2" s="4"/>
      <c r="B2" s="390" t="s">
        <v>121</v>
      </c>
      <c r="C2" s="390"/>
      <c r="D2" s="390"/>
      <c r="E2" s="390"/>
      <c r="F2" s="390"/>
      <c r="G2" s="390"/>
      <c r="H2" s="390"/>
      <c r="I2" s="390"/>
      <c r="J2" s="401" t="s">
        <v>178</v>
      </c>
      <c r="K2" s="8"/>
    </row>
    <row r="3" spans="1:11" ht="27" customHeight="1" x14ac:dyDescent="0.35">
      <c r="A3" s="4"/>
      <c r="B3" s="390"/>
      <c r="C3" s="390"/>
      <c r="D3" s="390"/>
      <c r="E3" s="390"/>
      <c r="F3" s="390"/>
      <c r="G3" s="390"/>
      <c r="H3" s="390"/>
      <c r="I3" s="390"/>
      <c r="J3" s="401"/>
      <c r="K3" s="8"/>
    </row>
    <row r="4" spans="1:11" x14ac:dyDescent="0.35">
      <c r="A4" s="4"/>
      <c r="B4" s="2"/>
      <c r="C4" s="2"/>
      <c r="D4" s="2"/>
      <c r="E4" s="2"/>
      <c r="F4" s="2"/>
      <c r="G4" s="2"/>
      <c r="H4" s="2"/>
      <c r="I4" s="2"/>
      <c r="J4" s="2"/>
      <c r="K4" s="8"/>
    </row>
    <row r="5" spans="1:11" x14ac:dyDescent="0.35">
      <c r="A5" s="4"/>
      <c r="B5" s="102" t="s">
        <v>206</v>
      </c>
      <c r="C5" s="102"/>
      <c r="D5" s="102"/>
      <c r="E5" s="102"/>
      <c r="F5" s="102"/>
      <c r="G5" s="102"/>
      <c r="H5" s="102"/>
      <c r="I5" s="102"/>
      <c r="J5" s="102"/>
      <c r="K5" s="8"/>
    </row>
    <row r="6" spans="1:11" x14ac:dyDescent="0.35">
      <c r="A6" s="4"/>
      <c r="B6" s="2" t="s">
        <v>217</v>
      </c>
      <c r="C6" s="2"/>
      <c r="D6" s="2"/>
      <c r="E6" s="2"/>
      <c r="F6" s="2"/>
      <c r="G6" s="2"/>
      <c r="H6" s="2"/>
      <c r="I6" s="2"/>
      <c r="J6" s="2"/>
      <c r="K6" s="8"/>
    </row>
    <row r="7" spans="1:11" x14ac:dyDescent="0.35">
      <c r="A7" s="4"/>
      <c r="B7" s="2" t="s">
        <v>207</v>
      </c>
      <c r="C7" s="2"/>
      <c r="D7" s="2"/>
      <c r="E7" s="2"/>
      <c r="F7" s="2"/>
      <c r="G7" s="2"/>
      <c r="H7" s="2"/>
      <c r="I7" s="2"/>
      <c r="J7" s="2"/>
      <c r="K7" s="8"/>
    </row>
    <row r="8" spans="1:11" x14ac:dyDescent="0.35">
      <c r="A8" s="4"/>
      <c r="B8" s="2" t="s">
        <v>218</v>
      </c>
      <c r="C8" s="2"/>
      <c r="D8" s="2"/>
      <c r="E8" s="2"/>
      <c r="F8" s="2"/>
      <c r="G8" s="2"/>
      <c r="H8" s="2"/>
      <c r="I8" s="2"/>
      <c r="J8" s="2"/>
      <c r="K8" s="8"/>
    </row>
    <row r="9" spans="1:11" x14ac:dyDescent="0.35">
      <c r="A9" s="4"/>
      <c r="B9" s="2"/>
      <c r="C9" s="2"/>
      <c r="D9" s="2"/>
      <c r="E9" s="2"/>
      <c r="F9" s="2"/>
      <c r="G9" s="2"/>
      <c r="H9" s="2"/>
      <c r="I9" s="2"/>
      <c r="J9" s="2"/>
      <c r="K9" s="8"/>
    </row>
    <row r="10" spans="1:11" x14ac:dyDescent="0.35">
      <c r="A10" s="4"/>
      <c r="B10" s="402" t="s">
        <v>202</v>
      </c>
      <c r="C10" s="402"/>
      <c r="D10" s="103" t="s">
        <v>185</v>
      </c>
      <c r="E10" s="103"/>
      <c r="F10" s="103"/>
      <c r="G10" s="103" t="s">
        <v>190</v>
      </c>
      <c r="H10" s="103" t="s">
        <v>193</v>
      </c>
      <c r="I10" s="402" t="s">
        <v>185</v>
      </c>
      <c r="J10" s="402"/>
      <c r="K10" s="8"/>
    </row>
    <row r="11" spans="1:11" ht="23.25" customHeight="1" x14ac:dyDescent="0.35">
      <c r="A11" s="4"/>
      <c r="B11" s="398" t="s">
        <v>181</v>
      </c>
      <c r="C11" s="398"/>
      <c r="D11" s="104" t="s">
        <v>186</v>
      </c>
      <c r="E11" s="104"/>
      <c r="F11" s="104"/>
      <c r="G11" s="105" t="s">
        <v>192</v>
      </c>
      <c r="H11" s="105">
        <v>1</v>
      </c>
      <c r="I11" s="400" t="s">
        <v>191</v>
      </c>
      <c r="J11" s="400"/>
      <c r="K11" s="8"/>
    </row>
    <row r="12" spans="1:11" ht="23.25" customHeight="1" x14ac:dyDescent="0.35">
      <c r="A12" s="4"/>
      <c r="B12" s="398" t="s">
        <v>179</v>
      </c>
      <c r="C12" s="398"/>
      <c r="D12" s="106" t="s">
        <v>194</v>
      </c>
      <c r="E12" s="104"/>
      <c r="F12" s="104"/>
      <c r="G12" s="105" t="s">
        <v>192</v>
      </c>
      <c r="H12" s="105">
        <v>1</v>
      </c>
      <c r="I12" s="400" t="s">
        <v>219</v>
      </c>
      <c r="J12" s="400"/>
      <c r="K12" s="8"/>
    </row>
    <row r="13" spans="1:11" ht="23.25" customHeight="1" x14ac:dyDescent="0.35">
      <c r="A13" s="4"/>
      <c r="B13" s="398" t="s">
        <v>180</v>
      </c>
      <c r="C13" s="398"/>
      <c r="D13" s="106" t="s">
        <v>195</v>
      </c>
      <c r="E13" s="104"/>
      <c r="F13" s="104"/>
      <c r="G13" s="105" t="s">
        <v>187</v>
      </c>
      <c r="H13" s="105">
        <v>1</v>
      </c>
      <c r="I13" s="399" t="s">
        <v>199</v>
      </c>
      <c r="J13" s="399"/>
      <c r="K13" s="8"/>
    </row>
    <row r="14" spans="1:11" ht="23.25" customHeight="1" x14ac:dyDescent="0.35">
      <c r="A14" s="4"/>
      <c r="B14" s="398" t="s">
        <v>182</v>
      </c>
      <c r="C14" s="398"/>
      <c r="D14" s="106" t="s">
        <v>196</v>
      </c>
      <c r="E14" s="104"/>
      <c r="F14" s="104"/>
      <c r="G14" s="105" t="s">
        <v>187</v>
      </c>
      <c r="H14" s="105">
        <v>1</v>
      </c>
      <c r="I14" s="399" t="s">
        <v>220</v>
      </c>
      <c r="J14" s="399"/>
      <c r="K14" s="8"/>
    </row>
    <row r="15" spans="1:11" ht="23.25" customHeight="1" x14ac:dyDescent="0.35">
      <c r="A15" s="4"/>
      <c r="B15" s="398" t="s">
        <v>183</v>
      </c>
      <c r="C15" s="398"/>
      <c r="D15" s="107" t="s">
        <v>197</v>
      </c>
      <c r="E15" s="104"/>
      <c r="F15" s="104"/>
      <c r="G15" s="105" t="s">
        <v>189</v>
      </c>
      <c r="H15" s="105">
        <v>1</v>
      </c>
      <c r="I15" s="399" t="s">
        <v>200</v>
      </c>
      <c r="J15" s="399"/>
      <c r="K15" s="8"/>
    </row>
    <row r="16" spans="1:11" ht="23.25" customHeight="1" thickBot="1" x14ac:dyDescent="0.4">
      <c r="A16" s="4"/>
      <c r="B16" s="398" t="s">
        <v>184</v>
      </c>
      <c r="C16" s="398"/>
      <c r="D16" s="107" t="s">
        <v>198</v>
      </c>
      <c r="E16" s="104"/>
      <c r="F16" s="104"/>
      <c r="G16" s="105" t="s">
        <v>188</v>
      </c>
      <c r="H16" s="105">
        <v>1</v>
      </c>
      <c r="I16" s="400" t="s">
        <v>201</v>
      </c>
      <c r="J16" s="400"/>
      <c r="K16" s="8"/>
    </row>
    <row r="17" spans="1:11" ht="21.5" thickBot="1" x14ac:dyDescent="0.4">
      <c r="A17" s="4"/>
      <c r="B17" s="275" t="s">
        <v>80</v>
      </c>
      <c r="C17" s="276"/>
      <c r="D17" s="276"/>
      <c r="E17" s="276"/>
      <c r="F17" s="276"/>
      <c r="G17" s="276"/>
      <c r="H17" s="276"/>
      <c r="I17" s="276"/>
      <c r="J17" s="277"/>
      <c r="K17" s="8"/>
    </row>
    <row r="18" spans="1:11" x14ac:dyDescent="0.35">
      <c r="A18" s="4"/>
      <c r="B18" s="2"/>
      <c r="C18" s="2"/>
      <c r="D18" s="2"/>
      <c r="E18" s="2"/>
      <c r="F18" s="2"/>
      <c r="G18" s="2"/>
      <c r="H18" s="2"/>
      <c r="I18" s="2"/>
      <c r="J18" s="2"/>
      <c r="K18" s="8"/>
    </row>
    <row r="19" spans="1:11" x14ac:dyDescent="0.35">
      <c r="A19" s="4"/>
      <c r="B19" s="102" t="s">
        <v>205</v>
      </c>
      <c r="C19" s="102"/>
      <c r="D19" s="102"/>
      <c r="E19" s="102"/>
      <c r="F19" s="102"/>
      <c r="G19" s="102"/>
      <c r="H19" s="102"/>
      <c r="I19" s="102"/>
      <c r="J19" s="102"/>
      <c r="K19" s="8"/>
    </row>
    <row r="20" spans="1:11" ht="32.25" customHeight="1" x14ac:dyDescent="0.35">
      <c r="A20" s="4"/>
      <c r="B20" s="397" t="s">
        <v>208</v>
      </c>
      <c r="C20" s="397"/>
      <c r="D20" s="397"/>
      <c r="E20" s="397"/>
      <c r="F20" s="397"/>
      <c r="G20" s="397"/>
      <c r="H20" s="397"/>
      <c r="I20" s="397"/>
      <c r="J20" s="397"/>
      <c r="K20" s="8"/>
    </row>
    <row r="21" spans="1:11" ht="31.5" customHeight="1" x14ac:dyDescent="0.35">
      <c r="A21" s="4"/>
      <c r="B21" s="397" t="s">
        <v>221</v>
      </c>
      <c r="C21" s="397"/>
      <c r="D21" s="397"/>
      <c r="E21" s="397"/>
      <c r="F21" s="397"/>
      <c r="G21" s="397"/>
      <c r="H21" s="397"/>
      <c r="I21" s="397"/>
      <c r="J21" s="397"/>
      <c r="K21" s="8"/>
    </row>
    <row r="22" spans="1:11" ht="20.25" customHeight="1" x14ac:dyDescent="0.35">
      <c r="A22" s="4"/>
      <c r="B22" s="2" t="s">
        <v>209</v>
      </c>
      <c r="C22" s="157"/>
      <c r="D22" s="157"/>
      <c r="E22" s="157"/>
      <c r="F22" s="157"/>
      <c r="G22" s="157"/>
      <c r="H22" s="157"/>
      <c r="I22" s="157"/>
      <c r="J22" s="157"/>
      <c r="K22" s="8"/>
    </row>
    <row r="23" spans="1:11" ht="21.75" customHeight="1" x14ac:dyDescent="0.35">
      <c r="A23" s="4"/>
      <c r="B23" s="2" t="s">
        <v>222</v>
      </c>
      <c r="C23" s="2"/>
      <c r="D23" s="2"/>
      <c r="E23" s="2"/>
      <c r="F23" s="2"/>
      <c r="G23" s="2"/>
      <c r="H23" s="2"/>
      <c r="I23" s="2"/>
      <c r="J23" s="2"/>
      <c r="K23" s="8"/>
    </row>
    <row r="24" spans="1:11" ht="35.25" customHeight="1" x14ac:dyDescent="0.35">
      <c r="A24" s="4"/>
      <c r="B24" s="395" t="s">
        <v>213</v>
      </c>
      <c r="C24" s="395"/>
      <c r="D24" s="395"/>
      <c r="E24" s="395"/>
      <c r="F24" s="395"/>
      <c r="G24" s="395"/>
      <c r="H24" s="395"/>
      <c r="I24" s="395"/>
      <c r="J24" s="395"/>
      <c r="K24" s="8"/>
    </row>
    <row r="25" spans="1:11" ht="15" thickBot="1" x14ac:dyDescent="0.4">
      <c r="A25" s="4"/>
      <c r="B25" s="2"/>
      <c r="C25" s="2"/>
      <c r="D25" s="2"/>
      <c r="E25" s="2"/>
      <c r="F25" s="2"/>
      <c r="G25" s="2"/>
      <c r="H25" s="2"/>
      <c r="I25" s="2"/>
      <c r="J25" s="2"/>
      <c r="K25" s="8"/>
    </row>
    <row r="26" spans="1:11" ht="21.5" thickBot="1" x14ac:dyDescent="0.4">
      <c r="A26" s="4"/>
      <c r="B26" s="275" t="s">
        <v>174</v>
      </c>
      <c r="C26" s="276"/>
      <c r="D26" s="276"/>
      <c r="E26" s="276"/>
      <c r="F26" s="276"/>
      <c r="G26" s="276"/>
      <c r="H26" s="276"/>
      <c r="I26" s="276"/>
      <c r="J26" s="277"/>
      <c r="K26" s="8"/>
    </row>
    <row r="27" spans="1:11" x14ac:dyDescent="0.35">
      <c r="A27" s="4"/>
      <c r="B27" s="2"/>
      <c r="C27" s="2"/>
      <c r="D27" s="2"/>
      <c r="E27" s="2"/>
      <c r="F27" s="2"/>
      <c r="G27" s="2"/>
      <c r="H27" s="2"/>
      <c r="I27" s="2"/>
      <c r="J27" s="2"/>
      <c r="K27" s="8"/>
    </row>
    <row r="28" spans="1:11" x14ac:dyDescent="0.35">
      <c r="A28" s="4"/>
      <c r="B28" s="102" t="s">
        <v>205</v>
      </c>
      <c r="C28" s="102"/>
      <c r="D28" s="102"/>
      <c r="E28" s="102"/>
      <c r="F28" s="102"/>
      <c r="G28" s="102"/>
      <c r="H28" s="102"/>
      <c r="I28" s="102"/>
      <c r="J28" s="102"/>
      <c r="K28" s="8"/>
    </row>
    <row r="29" spans="1:11" ht="22.5" customHeight="1" x14ac:dyDescent="0.35">
      <c r="A29" s="4"/>
      <c r="B29" s="158" t="s">
        <v>223</v>
      </c>
      <c r="C29" s="158"/>
      <c r="D29" s="158"/>
      <c r="E29" s="158"/>
      <c r="F29" s="158"/>
      <c r="G29" s="158"/>
      <c r="H29" s="158"/>
      <c r="I29" s="158"/>
      <c r="J29" s="158"/>
      <c r="K29" s="8"/>
    </row>
    <row r="30" spans="1:11" ht="21.75" customHeight="1" x14ac:dyDescent="0.35">
      <c r="A30" s="4"/>
      <c r="B30" s="158" t="s">
        <v>210</v>
      </c>
      <c r="C30" s="158"/>
      <c r="D30" s="158"/>
      <c r="E30" s="158"/>
      <c r="F30" s="158"/>
      <c r="G30" s="158"/>
      <c r="H30" s="158"/>
      <c r="I30" s="158"/>
      <c r="J30" s="158"/>
      <c r="K30" s="8"/>
    </row>
    <row r="31" spans="1:11" ht="24.75" customHeight="1" x14ac:dyDescent="0.35">
      <c r="A31" s="4"/>
      <c r="B31" s="158" t="s">
        <v>216</v>
      </c>
      <c r="C31" s="158"/>
      <c r="D31" s="158"/>
      <c r="E31" s="158"/>
      <c r="F31" s="158"/>
      <c r="G31" s="158"/>
      <c r="H31" s="158"/>
      <c r="I31" s="158"/>
      <c r="J31" s="158"/>
      <c r="K31" s="8"/>
    </row>
    <row r="32" spans="1:11" ht="65.25" customHeight="1" x14ac:dyDescent="0.35">
      <c r="A32" s="4"/>
      <c r="B32" s="397" t="s">
        <v>224</v>
      </c>
      <c r="C32" s="397"/>
      <c r="D32" s="397"/>
      <c r="E32" s="397"/>
      <c r="F32" s="397"/>
      <c r="G32" s="397"/>
      <c r="H32" s="397"/>
      <c r="I32" s="397"/>
      <c r="J32" s="397"/>
      <c r="K32" s="8"/>
    </row>
    <row r="33" spans="1:11" x14ac:dyDescent="0.35">
      <c r="A33" s="4"/>
      <c r="B33" s="158" t="s">
        <v>225</v>
      </c>
      <c r="C33" s="158"/>
      <c r="D33" s="158"/>
      <c r="E33" s="158"/>
      <c r="F33" s="158"/>
      <c r="G33" s="158"/>
      <c r="H33" s="158"/>
      <c r="I33" s="158"/>
      <c r="J33" s="158"/>
      <c r="K33" s="8"/>
    </row>
    <row r="34" spans="1:11" ht="34.5" customHeight="1" x14ac:dyDescent="0.35">
      <c r="A34" s="4"/>
      <c r="B34" s="395" t="s">
        <v>211</v>
      </c>
      <c r="C34" s="395"/>
      <c r="D34" s="395"/>
      <c r="E34" s="395"/>
      <c r="F34" s="395"/>
      <c r="G34" s="395"/>
      <c r="H34" s="395"/>
      <c r="I34" s="395"/>
      <c r="J34" s="395"/>
      <c r="K34" s="8"/>
    </row>
    <row r="35" spans="1:11" x14ac:dyDescent="0.35">
      <c r="A35" s="4"/>
      <c r="B35" s="2"/>
      <c r="C35" s="2"/>
      <c r="D35" s="2"/>
      <c r="E35" s="2"/>
      <c r="F35" s="2"/>
      <c r="G35" s="2"/>
      <c r="H35" s="2"/>
      <c r="I35" s="2"/>
      <c r="J35" s="2"/>
      <c r="K35" s="8"/>
    </row>
    <row r="36" spans="1:11" ht="15" thickBot="1" x14ac:dyDescent="0.4">
      <c r="A36" s="4"/>
      <c r="B36" s="2"/>
      <c r="C36" s="2"/>
      <c r="D36" s="2"/>
      <c r="E36" s="2"/>
      <c r="F36" s="2"/>
      <c r="G36" s="2"/>
      <c r="H36" s="2"/>
      <c r="I36" s="2"/>
      <c r="J36" s="2"/>
      <c r="K36" s="8"/>
    </row>
    <row r="37" spans="1:11" ht="21.5" thickBot="1" x14ac:dyDescent="0.4">
      <c r="A37" s="4"/>
      <c r="B37" s="275" t="s">
        <v>81</v>
      </c>
      <c r="C37" s="276"/>
      <c r="D37" s="276"/>
      <c r="E37" s="276"/>
      <c r="F37" s="276"/>
      <c r="G37" s="276"/>
      <c r="H37" s="276"/>
      <c r="I37" s="276"/>
      <c r="J37" s="277"/>
      <c r="K37" s="8"/>
    </row>
    <row r="38" spans="1:11" x14ac:dyDescent="0.35">
      <c r="A38" s="4"/>
      <c r="B38" s="2"/>
      <c r="C38" s="2"/>
      <c r="D38" s="2"/>
      <c r="E38" s="2"/>
      <c r="F38" s="2"/>
      <c r="G38" s="2"/>
      <c r="H38" s="2"/>
      <c r="I38" s="2"/>
      <c r="J38" s="2"/>
      <c r="K38" s="8"/>
    </row>
    <row r="39" spans="1:11" x14ac:dyDescent="0.35">
      <c r="A39" s="4"/>
      <c r="B39" s="102" t="s">
        <v>205</v>
      </c>
      <c r="C39" s="102"/>
      <c r="D39" s="102"/>
      <c r="E39" s="102"/>
      <c r="F39" s="102"/>
      <c r="G39" s="102"/>
      <c r="H39" s="102"/>
      <c r="I39" s="102"/>
      <c r="J39" s="102"/>
      <c r="K39" s="8"/>
    </row>
    <row r="40" spans="1:11" x14ac:dyDescent="0.35">
      <c r="A40" s="4"/>
      <c r="B40" s="2"/>
      <c r="C40" s="2"/>
      <c r="D40" s="2"/>
      <c r="E40" s="2"/>
      <c r="F40" s="2"/>
      <c r="G40" s="2"/>
      <c r="H40" s="2"/>
      <c r="I40" s="2"/>
      <c r="J40" s="2"/>
      <c r="K40" s="8"/>
    </row>
    <row r="41" spans="1:11" s="161" customFormat="1" ht="22.5" customHeight="1" x14ac:dyDescent="0.35">
      <c r="A41" s="159"/>
      <c r="B41" s="158" t="s">
        <v>226</v>
      </c>
      <c r="C41" s="158"/>
      <c r="D41" s="158"/>
      <c r="E41" s="158"/>
      <c r="F41" s="158"/>
      <c r="G41" s="158"/>
      <c r="H41" s="158"/>
      <c r="I41" s="158"/>
      <c r="J41" s="158"/>
      <c r="K41" s="160"/>
    </row>
    <row r="42" spans="1:11" s="161" customFormat="1" ht="34.5" customHeight="1" x14ac:dyDescent="0.35">
      <c r="A42" s="159"/>
      <c r="B42" s="397" t="s">
        <v>227</v>
      </c>
      <c r="C42" s="397"/>
      <c r="D42" s="397"/>
      <c r="E42" s="397"/>
      <c r="F42" s="397"/>
      <c r="G42" s="397"/>
      <c r="H42" s="397"/>
      <c r="I42" s="397"/>
      <c r="J42" s="397"/>
      <c r="K42" s="160"/>
    </row>
    <row r="43" spans="1:11" ht="61.5" customHeight="1" x14ac:dyDescent="0.35">
      <c r="A43" s="4"/>
      <c r="B43" s="397" t="s">
        <v>228</v>
      </c>
      <c r="C43" s="397"/>
      <c r="D43" s="397"/>
      <c r="E43" s="397"/>
      <c r="F43" s="397"/>
      <c r="G43" s="397"/>
      <c r="H43" s="397"/>
      <c r="I43" s="397"/>
      <c r="J43" s="397"/>
      <c r="K43" s="8"/>
    </row>
    <row r="44" spans="1:11" x14ac:dyDescent="0.35">
      <c r="A44" s="4"/>
      <c r="B44" s="158" t="s">
        <v>229</v>
      </c>
      <c r="C44" s="158"/>
      <c r="D44" s="158"/>
      <c r="E44" s="158"/>
      <c r="F44" s="158"/>
      <c r="G44" s="158"/>
      <c r="H44" s="158"/>
      <c r="I44" s="158"/>
      <c r="J44" s="158"/>
      <c r="K44" s="8"/>
    </row>
    <row r="45" spans="1:11" ht="36" customHeight="1" x14ac:dyDescent="0.35">
      <c r="A45" s="4"/>
      <c r="B45" s="395" t="s">
        <v>212</v>
      </c>
      <c r="C45" s="395"/>
      <c r="D45" s="395"/>
      <c r="E45" s="395"/>
      <c r="F45" s="395"/>
      <c r="G45" s="395"/>
      <c r="H45" s="395"/>
      <c r="I45" s="395"/>
      <c r="J45" s="395"/>
      <c r="K45" s="8"/>
    </row>
    <row r="46" spans="1:11" x14ac:dyDescent="0.35">
      <c r="A46" s="4"/>
      <c r="B46" s="2"/>
      <c r="C46" s="2"/>
      <c r="D46" s="2"/>
      <c r="E46" s="2"/>
      <c r="F46" s="2"/>
      <c r="G46" s="2"/>
      <c r="H46" s="2"/>
      <c r="I46" s="2"/>
      <c r="J46" s="2"/>
      <c r="K46" s="8"/>
    </row>
    <row r="47" spans="1:11" ht="15" thickBot="1" x14ac:dyDescent="0.4">
      <c r="A47" s="4"/>
      <c r="B47" s="2"/>
      <c r="C47" s="2"/>
      <c r="D47" s="2"/>
      <c r="E47" s="2"/>
      <c r="F47" s="2"/>
      <c r="G47" s="2"/>
      <c r="H47" s="2"/>
      <c r="I47" s="2"/>
      <c r="J47" s="2"/>
      <c r="K47" s="8"/>
    </row>
    <row r="48" spans="1:11" ht="21.5" thickBot="1" x14ac:dyDescent="0.4">
      <c r="A48" s="4"/>
      <c r="B48" s="275" t="s">
        <v>86</v>
      </c>
      <c r="C48" s="276"/>
      <c r="D48" s="276"/>
      <c r="E48" s="276"/>
      <c r="F48" s="276"/>
      <c r="G48" s="276"/>
      <c r="H48" s="276"/>
      <c r="I48" s="276"/>
      <c r="J48" s="277"/>
      <c r="K48" s="8"/>
    </row>
    <row r="49" spans="1:11" x14ac:dyDescent="0.35">
      <c r="A49" s="4"/>
      <c r="B49" s="2"/>
      <c r="C49" s="2"/>
      <c r="D49" s="2"/>
      <c r="E49" s="2"/>
      <c r="F49" s="2"/>
      <c r="G49" s="2"/>
      <c r="H49" s="2"/>
      <c r="I49" s="2"/>
      <c r="J49" s="2"/>
      <c r="K49" s="8"/>
    </row>
    <row r="50" spans="1:11" x14ac:dyDescent="0.35">
      <c r="A50" s="4"/>
      <c r="B50" s="102" t="s">
        <v>205</v>
      </c>
      <c r="C50" s="102"/>
      <c r="D50" s="102"/>
      <c r="E50" s="102"/>
      <c r="F50" s="102"/>
      <c r="G50" s="102"/>
      <c r="H50" s="102"/>
      <c r="I50" s="102"/>
      <c r="J50" s="102"/>
      <c r="K50" s="8"/>
    </row>
    <row r="51" spans="1:11" x14ac:dyDescent="0.35">
      <c r="A51" s="4"/>
      <c r="B51" s="2"/>
      <c r="C51" s="2"/>
      <c r="D51" s="2"/>
      <c r="E51" s="2"/>
      <c r="F51" s="2"/>
      <c r="G51" s="2"/>
      <c r="H51" s="2"/>
      <c r="I51" s="2"/>
      <c r="J51" s="2"/>
      <c r="K51" s="8"/>
    </row>
    <row r="52" spans="1:11" x14ac:dyDescent="0.35">
      <c r="A52" s="4"/>
      <c r="B52" s="2" t="s">
        <v>214</v>
      </c>
      <c r="C52" s="2"/>
      <c r="D52" s="2"/>
      <c r="E52" s="2"/>
      <c r="F52" s="2"/>
      <c r="G52" s="2"/>
      <c r="H52" s="2"/>
      <c r="I52" s="2"/>
      <c r="J52" s="2"/>
      <c r="K52" s="8"/>
    </row>
    <row r="53" spans="1:11" x14ac:dyDescent="0.35">
      <c r="A53" s="4"/>
      <c r="B53" s="2" t="s">
        <v>230</v>
      </c>
      <c r="C53" s="2"/>
      <c r="D53" s="2"/>
      <c r="E53" s="2" t="s">
        <v>254</v>
      </c>
      <c r="F53" s="2"/>
      <c r="G53" s="2"/>
      <c r="H53" s="2"/>
      <c r="I53" s="2"/>
      <c r="J53" s="2"/>
      <c r="K53" s="8"/>
    </row>
    <row r="54" spans="1:11" x14ac:dyDescent="0.35">
      <c r="A54" s="4"/>
      <c r="B54" s="2" t="s">
        <v>231</v>
      </c>
      <c r="C54" s="2"/>
      <c r="D54" s="2"/>
      <c r="E54" s="2"/>
      <c r="F54" s="2"/>
      <c r="G54" s="2"/>
      <c r="H54" s="2"/>
      <c r="I54" s="2"/>
      <c r="J54" s="2"/>
      <c r="K54" s="8"/>
    </row>
    <row r="55" spans="1:11" x14ac:dyDescent="0.35">
      <c r="A55" s="4"/>
      <c r="B55" s="2" t="s">
        <v>222</v>
      </c>
      <c r="C55" s="2"/>
      <c r="D55" s="2"/>
      <c r="E55" s="2"/>
      <c r="F55" s="2"/>
      <c r="G55" s="2"/>
      <c r="H55" s="2"/>
      <c r="I55" s="2"/>
      <c r="J55" s="2"/>
      <c r="K55" s="8"/>
    </row>
    <row r="56" spans="1:11" ht="33.75" customHeight="1" x14ac:dyDescent="0.35">
      <c r="A56" s="4"/>
      <c r="B56" s="395" t="s">
        <v>232</v>
      </c>
      <c r="C56" s="395"/>
      <c r="D56" s="395"/>
      <c r="E56" s="395"/>
      <c r="F56" s="395"/>
      <c r="G56" s="395"/>
      <c r="H56" s="395"/>
      <c r="I56" s="395"/>
      <c r="J56" s="395"/>
      <c r="K56" s="8"/>
    </row>
    <row r="57" spans="1:11" ht="15" thickBot="1" x14ac:dyDescent="0.4">
      <c r="A57" s="4"/>
      <c r="B57" s="2"/>
      <c r="C57" s="2"/>
      <c r="D57" s="2"/>
      <c r="E57" s="2"/>
      <c r="F57" s="2"/>
      <c r="G57" s="2"/>
      <c r="H57" s="2"/>
      <c r="I57" s="2"/>
      <c r="J57" s="2"/>
      <c r="K57" s="8"/>
    </row>
    <row r="58" spans="1:11" ht="21.5" thickBot="1" x14ac:dyDescent="0.4">
      <c r="A58" s="4"/>
      <c r="B58" s="275" t="s">
        <v>87</v>
      </c>
      <c r="C58" s="276"/>
      <c r="D58" s="276"/>
      <c r="E58" s="276"/>
      <c r="F58" s="276"/>
      <c r="G58" s="276"/>
      <c r="H58" s="276"/>
      <c r="I58" s="276"/>
      <c r="J58" s="277"/>
      <c r="K58" s="8"/>
    </row>
    <row r="59" spans="1:11" x14ac:dyDescent="0.35">
      <c r="A59" s="4"/>
      <c r="B59" s="2"/>
      <c r="C59" s="2"/>
      <c r="D59" s="2"/>
      <c r="E59" s="2"/>
      <c r="F59" s="2"/>
      <c r="G59" s="2"/>
      <c r="H59" s="2"/>
      <c r="I59" s="2"/>
      <c r="J59" s="2"/>
      <c r="K59" s="8"/>
    </row>
    <row r="60" spans="1:11" x14ac:dyDescent="0.35">
      <c r="A60" s="4"/>
      <c r="B60" s="102" t="s">
        <v>205</v>
      </c>
      <c r="C60" s="102"/>
      <c r="D60" s="102"/>
      <c r="E60" s="102"/>
      <c r="F60" s="102"/>
      <c r="G60" s="102"/>
      <c r="H60" s="102"/>
      <c r="I60" s="102"/>
      <c r="J60" s="102"/>
      <c r="K60" s="8"/>
    </row>
    <row r="61" spans="1:11" x14ac:dyDescent="0.35">
      <c r="A61" s="4"/>
      <c r="B61" s="2"/>
      <c r="C61" s="2"/>
      <c r="D61" s="2"/>
      <c r="E61" s="2"/>
      <c r="F61" s="2"/>
      <c r="G61" s="2"/>
      <c r="H61" s="2"/>
      <c r="I61" s="2"/>
      <c r="J61" s="2"/>
      <c r="K61" s="8"/>
    </row>
    <row r="62" spans="1:11" x14ac:dyDescent="0.35">
      <c r="A62" s="4"/>
      <c r="B62" s="2" t="s">
        <v>233</v>
      </c>
      <c r="C62" s="2"/>
      <c r="D62" s="2"/>
      <c r="E62" s="2"/>
      <c r="F62" s="2"/>
      <c r="G62" s="2"/>
      <c r="H62" s="2"/>
      <c r="I62" s="2"/>
      <c r="J62" s="2"/>
      <c r="K62" s="8"/>
    </row>
    <row r="63" spans="1:11" x14ac:dyDescent="0.35">
      <c r="A63" s="4"/>
      <c r="B63" s="158" t="s">
        <v>234</v>
      </c>
      <c r="C63" s="2"/>
      <c r="D63" s="2"/>
      <c r="E63" s="2"/>
      <c r="F63" s="2"/>
      <c r="G63" s="2"/>
      <c r="H63" s="2"/>
      <c r="I63" s="2"/>
      <c r="J63" s="2"/>
      <c r="K63" s="8"/>
    </row>
    <row r="64" spans="1:11" x14ac:dyDescent="0.35">
      <c r="A64" s="4"/>
      <c r="B64" s="2" t="s">
        <v>235</v>
      </c>
      <c r="C64" s="2"/>
      <c r="D64" s="2"/>
      <c r="E64" s="2"/>
      <c r="F64" s="2"/>
      <c r="G64" s="2"/>
      <c r="H64" s="2"/>
      <c r="I64" s="2"/>
      <c r="J64" s="2"/>
      <c r="K64" s="8"/>
    </row>
    <row r="65" spans="1:11" ht="39.75" customHeight="1" x14ac:dyDescent="0.35">
      <c r="A65" s="4"/>
      <c r="B65" s="395" t="s">
        <v>215</v>
      </c>
      <c r="C65" s="395"/>
      <c r="D65" s="395"/>
      <c r="E65" s="395"/>
      <c r="F65" s="395"/>
      <c r="G65" s="395"/>
      <c r="H65" s="395"/>
      <c r="I65" s="395"/>
      <c r="J65" s="395"/>
      <c r="K65" s="8"/>
    </row>
    <row r="66" spans="1:11" ht="15" thickBot="1" x14ac:dyDescent="0.4">
      <c r="A66" s="4"/>
      <c r="B66" s="2"/>
      <c r="C66" s="2"/>
      <c r="D66" s="2"/>
      <c r="E66" s="2"/>
      <c r="F66" s="2"/>
      <c r="G66" s="2"/>
      <c r="H66" s="2"/>
      <c r="I66" s="2"/>
      <c r="J66" s="2"/>
      <c r="K66" s="8"/>
    </row>
    <row r="67" spans="1:11" ht="21.5" thickBot="1" x14ac:dyDescent="0.4">
      <c r="A67" s="4"/>
      <c r="B67" s="275" t="s">
        <v>88</v>
      </c>
      <c r="C67" s="276"/>
      <c r="D67" s="276"/>
      <c r="E67" s="276"/>
      <c r="F67" s="276"/>
      <c r="G67" s="276"/>
      <c r="H67" s="276"/>
      <c r="I67" s="276"/>
      <c r="J67" s="277"/>
      <c r="K67" s="8"/>
    </row>
    <row r="68" spans="1:11" x14ac:dyDescent="0.35">
      <c r="A68" s="4"/>
      <c r="B68" s="2"/>
      <c r="C68" s="2"/>
      <c r="D68" s="2"/>
      <c r="E68" s="2"/>
      <c r="F68" s="2"/>
      <c r="G68" s="2"/>
      <c r="H68" s="2"/>
      <c r="I68" s="2"/>
      <c r="J68" s="2"/>
      <c r="K68" s="8"/>
    </row>
    <row r="69" spans="1:11" x14ac:dyDescent="0.35">
      <c r="A69" s="4"/>
      <c r="B69" s="102" t="s">
        <v>205</v>
      </c>
      <c r="C69" s="102"/>
      <c r="D69" s="102"/>
      <c r="E69" s="102"/>
      <c r="F69" s="102"/>
      <c r="G69" s="102"/>
      <c r="H69" s="102"/>
      <c r="I69" s="102"/>
      <c r="J69" s="102"/>
      <c r="K69" s="8"/>
    </row>
    <row r="70" spans="1:11" x14ac:dyDescent="0.35">
      <c r="A70" s="4"/>
      <c r="B70" s="2"/>
      <c r="C70" s="2"/>
      <c r="D70" s="2"/>
      <c r="E70" s="2"/>
      <c r="F70" s="2"/>
      <c r="G70" s="2"/>
      <c r="H70" s="2"/>
      <c r="I70" s="2"/>
      <c r="J70" s="2"/>
      <c r="K70" s="8"/>
    </row>
    <row r="71" spans="1:11" x14ac:dyDescent="0.35">
      <c r="A71" s="4"/>
      <c r="B71" s="395" t="s">
        <v>236</v>
      </c>
      <c r="C71" s="395"/>
      <c r="D71" s="395"/>
      <c r="E71" s="395"/>
      <c r="F71" s="395"/>
      <c r="G71" s="395"/>
      <c r="H71" s="395"/>
      <c r="I71" s="395"/>
      <c r="J71" s="395"/>
      <c r="K71" s="8"/>
    </row>
    <row r="72" spans="1:11" x14ac:dyDescent="0.35">
      <c r="A72" s="4"/>
      <c r="B72" s="395"/>
      <c r="C72" s="395"/>
      <c r="D72" s="395"/>
      <c r="E72" s="395"/>
      <c r="F72" s="395"/>
      <c r="G72" s="395"/>
      <c r="H72" s="395"/>
      <c r="I72" s="395"/>
      <c r="J72" s="395"/>
      <c r="K72" s="8"/>
    </row>
    <row r="73" spans="1:11" ht="36" customHeight="1" x14ac:dyDescent="0.35">
      <c r="A73" s="4"/>
      <c r="B73" s="395" t="s">
        <v>237</v>
      </c>
      <c r="C73" s="395"/>
      <c r="D73" s="395"/>
      <c r="E73" s="395"/>
      <c r="F73" s="395"/>
      <c r="G73" s="395"/>
      <c r="H73" s="395"/>
      <c r="I73" s="395"/>
      <c r="J73" s="395"/>
      <c r="K73" s="8"/>
    </row>
    <row r="74" spans="1:11" ht="15" thickBot="1" x14ac:dyDescent="0.4">
      <c r="A74" s="4"/>
      <c r="B74" s="2"/>
      <c r="C74" s="2"/>
      <c r="D74" s="2"/>
      <c r="E74" s="2"/>
      <c r="F74" s="2"/>
      <c r="G74" s="2"/>
      <c r="H74" s="2"/>
      <c r="I74" s="2"/>
      <c r="J74" s="2"/>
      <c r="K74" s="8"/>
    </row>
    <row r="75" spans="1:11" ht="21.5" thickBot="1" x14ac:dyDescent="0.4">
      <c r="A75" s="4"/>
      <c r="B75" s="275" t="s">
        <v>90</v>
      </c>
      <c r="C75" s="276"/>
      <c r="D75" s="276"/>
      <c r="E75" s="276"/>
      <c r="F75" s="276"/>
      <c r="G75" s="276"/>
      <c r="H75" s="276"/>
      <c r="I75" s="276"/>
      <c r="J75" s="277"/>
      <c r="K75" s="8"/>
    </row>
    <row r="76" spans="1:11" x14ac:dyDescent="0.35">
      <c r="A76" s="4"/>
      <c r="B76" s="2"/>
      <c r="C76" s="2"/>
      <c r="D76" s="2"/>
      <c r="E76" s="2"/>
      <c r="F76" s="2"/>
      <c r="G76" s="2"/>
      <c r="H76" s="2"/>
      <c r="I76" s="2"/>
      <c r="J76" s="2"/>
      <c r="K76" s="8"/>
    </row>
    <row r="77" spans="1:11" x14ac:dyDescent="0.35">
      <c r="A77" s="4"/>
      <c r="B77" s="102" t="s">
        <v>205</v>
      </c>
      <c r="C77" s="102"/>
      <c r="D77" s="102"/>
      <c r="E77" s="102"/>
      <c r="F77" s="102"/>
      <c r="G77" s="102"/>
      <c r="H77" s="102"/>
      <c r="I77" s="102"/>
      <c r="J77" s="102"/>
      <c r="K77" s="8"/>
    </row>
    <row r="78" spans="1:11" x14ac:dyDescent="0.35">
      <c r="A78" s="4"/>
      <c r="B78" s="2"/>
      <c r="C78" s="2"/>
      <c r="D78" s="2"/>
      <c r="E78" s="2"/>
      <c r="F78" s="2"/>
      <c r="G78" s="2"/>
      <c r="H78" s="2"/>
      <c r="I78" s="2"/>
      <c r="J78" s="2"/>
      <c r="K78" s="8"/>
    </row>
    <row r="79" spans="1:11" x14ac:dyDescent="0.35">
      <c r="A79" s="4"/>
      <c r="B79" s="2" t="s">
        <v>238</v>
      </c>
      <c r="C79" s="2"/>
      <c r="D79" s="2"/>
      <c r="E79" s="2"/>
      <c r="F79" s="2"/>
      <c r="G79" s="2"/>
      <c r="H79" s="2"/>
      <c r="I79" s="2"/>
      <c r="J79" s="2"/>
      <c r="K79" s="8"/>
    </row>
    <row r="80" spans="1:11" ht="18" customHeight="1" x14ac:dyDescent="0.35">
      <c r="A80" s="4"/>
      <c r="B80" s="2" t="s">
        <v>239</v>
      </c>
      <c r="C80" s="2"/>
      <c r="D80" s="2"/>
      <c r="E80" s="2"/>
      <c r="F80" s="2"/>
      <c r="G80" s="2"/>
      <c r="H80" s="2"/>
      <c r="I80" s="2"/>
      <c r="J80" s="2"/>
      <c r="K80" s="8"/>
    </row>
    <row r="81" spans="1:11" ht="36" customHeight="1" x14ac:dyDescent="0.35">
      <c r="A81" s="4"/>
      <c r="B81" s="395" t="s">
        <v>240</v>
      </c>
      <c r="C81" s="395"/>
      <c r="D81" s="395"/>
      <c r="E81" s="395"/>
      <c r="F81" s="395"/>
      <c r="G81" s="395"/>
      <c r="H81" s="395"/>
      <c r="I81" s="395"/>
      <c r="J81" s="395"/>
      <c r="K81" s="8"/>
    </row>
    <row r="82" spans="1:11" x14ac:dyDescent="0.35">
      <c r="A82" s="4"/>
      <c r="B82" s="2"/>
      <c r="C82" s="2"/>
      <c r="D82" s="2"/>
      <c r="E82" s="2"/>
      <c r="F82" s="2"/>
      <c r="G82" s="2"/>
      <c r="H82" s="2"/>
      <c r="I82" s="2"/>
      <c r="J82" s="2"/>
      <c r="K82" s="8"/>
    </row>
    <row r="83" spans="1:11" ht="15" thickBot="1" x14ac:dyDescent="0.4">
      <c r="A83" s="4"/>
      <c r="B83" s="2"/>
      <c r="C83" s="2"/>
      <c r="D83" s="2"/>
      <c r="E83" s="2"/>
      <c r="F83" s="2"/>
      <c r="G83" s="2"/>
      <c r="H83" s="2"/>
      <c r="I83" s="2"/>
      <c r="J83" s="2"/>
      <c r="K83" s="8"/>
    </row>
    <row r="84" spans="1:11" ht="21.5" thickBot="1" x14ac:dyDescent="0.4">
      <c r="A84" s="4"/>
      <c r="B84" s="275" t="s">
        <v>91</v>
      </c>
      <c r="C84" s="276"/>
      <c r="D84" s="276"/>
      <c r="E84" s="276"/>
      <c r="F84" s="276"/>
      <c r="G84" s="276"/>
      <c r="H84" s="276"/>
      <c r="I84" s="276"/>
      <c r="J84" s="277"/>
      <c r="K84" s="8"/>
    </row>
    <row r="85" spans="1:11" x14ac:dyDescent="0.35">
      <c r="A85" s="4"/>
      <c r="B85" s="2"/>
      <c r="C85" s="2"/>
      <c r="D85" s="2"/>
      <c r="E85" s="2"/>
      <c r="F85" s="2"/>
      <c r="G85" s="2"/>
      <c r="H85" s="2"/>
      <c r="I85" s="2"/>
      <c r="J85" s="2"/>
      <c r="K85" s="8"/>
    </row>
    <row r="86" spans="1:11" x14ac:dyDescent="0.35">
      <c r="A86" s="4"/>
      <c r="B86" s="102" t="s">
        <v>205</v>
      </c>
      <c r="C86" s="102"/>
      <c r="D86" s="102"/>
      <c r="E86" s="102"/>
      <c r="F86" s="102"/>
      <c r="G86" s="102"/>
      <c r="H86" s="102"/>
      <c r="I86" s="102"/>
      <c r="J86" s="102"/>
      <c r="K86" s="8"/>
    </row>
    <row r="87" spans="1:11" x14ac:dyDescent="0.35">
      <c r="A87" s="4"/>
      <c r="B87" s="2"/>
      <c r="C87" s="2"/>
      <c r="D87" s="2"/>
      <c r="E87" s="2"/>
      <c r="F87" s="2"/>
      <c r="G87" s="2"/>
      <c r="H87" s="2"/>
      <c r="I87" s="2"/>
      <c r="J87" s="2"/>
      <c r="K87" s="8"/>
    </row>
    <row r="88" spans="1:11" ht="31.5" customHeight="1" x14ac:dyDescent="0.35">
      <c r="A88" s="4"/>
      <c r="B88" s="395" t="s">
        <v>241</v>
      </c>
      <c r="C88" s="395"/>
      <c r="D88" s="395"/>
      <c r="E88" s="395"/>
      <c r="F88" s="395"/>
      <c r="G88" s="395"/>
      <c r="H88" s="395"/>
      <c r="I88" s="395"/>
      <c r="J88" s="395"/>
      <c r="K88" s="8"/>
    </row>
    <row r="89" spans="1:11" ht="36.75" customHeight="1" x14ac:dyDescent="0.35">
      <c r="A89" s="4"/>
      <c r="B89" s="395" t="s">
        <v>242</v>
      </c>
      <c r="C89" s="395"/>
      <c r="D89" s="395"/>
      <c r="E89" s="395"/>
      <c r="F89" s="395"/>
      <c r="G89" s="395"/>
      <c r="H89" s="395"/>
      <c r="I89" s="395"/>
      <c r="J89" s="395"/>
      <c r="K89" s="8"/>
    </row>
    <row r="90" spans="1:11" x14ac:dyDescent="0.35">
      <c r="A90" s="4"/>
      <c r="B90" s="2" t="s">
        <v>243</v>
      </c>
      <c r="C90" s="2"/>
      <c r="D90" s="2"/>
      <c r="E90" s="2"/>
      <c r="F90" s="2"/>
      <c r="G90" s="2"/>
      <c r="H90" s="2"/>
      <c r="I90" s="2"/>
      <c r="J90" s="2"/>
      <c r="K90" s="8"/>
    </row>
    <row r="91" spans="1:11" ht="15" thickBot="1" x14ac:dyDescent="0.4">
      <c r="A91" s="4"/>
      <c r="B91" s="2"/>
      <c r="C91" s="2"/>
      <c r="D91" s="2"/>
      <c r="E91" s="2"/>
      <c r="F91" s="2"/>
      <c r="G91" s="2"/>
      <c r="H91" s="2"/>
      <c r="I91" s="2"/>
      <c r="J91" s="2"/>
      <c r="K91" s="8"/>
    </row>
    <row r="92" spans="1:11" ht="21.5" thickBot="1" x14ac:dyDescent="0.4">
      <c r="A92" s="4"/>
      <c r="B92" s="275" t="s">
        <v>145</v>
      </c>
      <c r="C92" s="276"/>
      <c r="D92" s="276"/>
      <c r="E92" s="276"/>
      <c r="F92" s="276"/>
      <c r="G92" s="276"/>
      <c r="H92" s="276"/>
      <c r="I92" s="276"/>
      <c r="J92" s="277"/>
      <c r="K92" s="8"/>
    </row>
    <row r="93" spans="1:11" x14ac:dyDescent="0.35">
      <c r="A93" s="4"/>
      <c r="B93" s="2"/>
      <c r="C93" s="2"/>
      <c r="D93" s="2"/>
      <c r="E93" s="2"/>
      <c r="F93" s="2"/>
      <c r="G93" s="2"/>
      <c r="H93" s="2"/>
      <c r="I93" s="2"/>
      <c r="J93" s="2"/>
      <c r="K93" s="8"/>
    </row>
    <row r="94" spans="1:11" x14ac:dyDescent="0.35">
      <c r="A94" s="4"/>
      <c r="B94" s="102" t="s">
        <v>205</v>
      </c>
      <c r="C94" s="102"/>
      <c r="D94" s="102"/>
      <c r="E94" s="102"/>
      <c r="F94" s="102"/>
      <c r="G94" s="102"/>
      <c r="H94" s="102"/>
      <c r="I94" s="102"/>
      <c r="J94" s="102"/>
      <c r="K94" s="8"/>
    </row>
    <row r="95" spans="1:11" x14ac:dyDescent="0.35">
      <c r="A95" s="4"/>
      <c r="B95" s="2"/>
      <c r="C95" s="2"/>
      <c r="D95" s="2"/>
      <c r="E95" s="2"/>
      <c r="F95" s="2"/>
      <c r="G95" s="2"/>
      <c r="H95" s="2"/>
      <c r="I95" s="2"/>
      <c r="J95" s="2"/>
      <c r="K95" s="8"/>
    </row>
    <row r="96" spans="1:11" ht="40.5" customHeight="1" x14ac:dyDescent="0.35">
      <c r="A96" s="4"/>
      <c r="B96" s="395" t="s">
        <v>246</v>
      </c>
      <c r="C96" s="395"/>
      <c r="D96" s="395"/>
      <c r="E96" s="395"/>
      <c r="F96" s="395"/>
      <c r="G96" s="395"/>
      <c r="H96" s="395"/>
      <c r="I96" s="395"/>
      <c r="J96" s="395"/>
      <c r="K96" s="8"/>
    </row>
    <row r="97" spans="1:11" x14ac:dyDescent="0.35">
      <c r="A97" s="4"/>
      <c r="B97" s="2"/>
      <c r="C97" s="2"/>
      <c r="D97" s="2"/>
      <c r="E97" s="2"/>
      <c r="F97" s="2"/>
      <c r="G97" s="2"/>
      <c r="H97" s="2"/>
      <c r="I97" s="2"/>
      <c r="J97" s="2"/>
      <c r="K97" s="8"/>
    </row>
    <row r="98" spans="1:11" ht="15" thickBot="1" x14ac:dyDescent="0.4">
      <c r="A98" s="4"/>
      <c r="B98" s="2"/>
      <c r="C98" s="2"/>
      <c r="D98" s="2"/>
      <c r="E98" s="2"/>
      <c r="F98" s="2"/>
      <c r="G98" s="2"/>
      <c r="H98" s="2"/>
      <c r="I98" s="2"/>
      <c r="J98" s="2"/>
      <c r="K98" s="8"/>
    </row>
    <row r="99" spans="1:11" ht="21.5" thickBot="1" x14ac:dyDescent="0.4">
      <c r="A99" s="4"/>
      <c r="B99" s="275" t="s">
        <v>148</v>
      </c>
      <c r="C99" s="276"/>
      <c r="D99" s="276"/>
      <c r="E99" s="276"/>
      <c r="F99" s="276"/>
      <c r="G99" s="276"/>
      <c r="H99" s="276"/>
      <c r="I99" s="276"/>
      <c r="J99" s="277"/>
      <c r="K99" s="8"/>
    </row>
    <row r="100" spans="1:11" x14ac:dyDescent="0.35">
      <c r="A100" s="4"/>
      <c r="B100" s="2"/>
      <c r="C100" s="2"/>
      <c r="D100" s="2"/>
      <c r="E100" s="2"/>
      <c r="F100" s="2"/>
      <c r="G100" s="2"/>
      <c r="H100" s="2"/>
      <c r="I100" s="2"/>
      <c r="J100" s="2"/>
      <c r="K100" s="8"/>
    </row>
    <row r="101" spans="1:11" x14ac:dyDescent="0.35">
      <c r="A101" s="4"/>
      <c r="B101" s="102" t="s">
        <v>205</v>
      </c>
      <c r="C101" s="102"/>
      <c r="D101" s="102"/>
      <c r="E101" s="102"/>
      <c r="F101" s="102"/>
      <c r="G101" s="102"/>
      <c r="H101" s="102"/>
      <c r="I101" s="102"/>
      <c r="J101" s="102"/>
      <c r="K101" s="8"/>
    </row>
    <row r="102" spans="1:11" x14ac:dyDescent="0.35">
      <c r="A102" s="4"/>
      <c r="B102" s="2"/>
      <c r="C102" s="2"/>
      <c r="D102" s="2"/>
      <c r="E102" s="2"/>
      <c r="F102" s="2"/>
      <c r="G102" s="2"/>
      <c r="H102" s="2"/>
      <c r="I102" s="2"/>
      <c r="J102" s="2"/>
      <c r="K102" s="8"/>
    </row>
    <row r="103" spans="1:11" ht="35.25" customHeight="1" x14ac:dyDescent="0.35">
      <c r="A103" s="4"/>
      <c r="B103" s="395" t="s">
        <v>244</v>
      </c>
      <c r="C103" s="395"/>
      <c r="D103" s="395"/>
      <c r="E103" s="395"/>
      <c r="F103" s="395"/>
      <c r="G103" s="395"/>
      <c r="H103" s="395"/>
      <c r="I103" s="395"/>
      <c r="J103" s="395"/>
      <c r="K103" s="8"/>
    </row>
    <row r="104" spans="1:11" ht="32.25" customHeight="1" x14ac:dyDescent="0.35">
      <c r="A104" s="4"/>
      <c r="B104" s="395" t="s">
        <v>245</v>
      </c>
      <c r="C104" s="395"/>
      <c r="D104" s="395"/>
      <c r="E104" s="395"/>
      <c r="F104" s="395"/>
      <c r="G104" s="395"/>
      <c r="H104" s="395"/>
      <c r="I104" s="395"/>
      <c r="J104" s="395"/>
      <c r="K104" s="8"/>
    </row>
    <row r="105" spans="1:11" ht="36" customHeight="1" x14ac:dyDescent="0.35">
      <c r="A105" s="4"/>
      <c r="B105" s="395" t="s">
        <v>247</v>
      </c>
      <c r="C105" s="395"/>
      <c r="D105" s="395"/>
      <c r="E105" s="395"/>
      <c r="F105" s="395"/>
      <c r="G105" s="395"/>
      <c r="H105" s="395"/>
      <c r="I105" s="395"/>
      <c r="J105" s="395"/>
      <c r="K105" s="8"/>
    </row>
    <row r="106" spans="1:11" ht="15" thickBot="1" x14ac:dyDescent="0.4">
      <c r="A106" s="4"/>
      <c r="B106" s="2"/>
      <c r="C106" s="2"/>
      <c r="D106" s="2"/>
      <c r="E106" s="2"/>
      <c r="F106" s="2"/>
      <c r="G106" s="2"/>
      <c r="H106" s="2"/>
      <c r="I106" s="2"/>
      <c r="J106" s="2"/>
      <c r="K106" s="8"/>
    </row>
    <row r="107" spans="1:11" ht="21.5" thickBot="1" x14ac:dyDescent="0.4">
      <c r="A107" s="4"/>
      <c r="B107" s="275" t="s">
        <v>149</v>
      </c>
      <c r="C107" s="276"/>
      <c r="D107" s="276"/>
      <c r="E107" s="276"/>
      <c r="F107" s="276"/>
      <c r="G107" s="276"/>
      <c r="H107" s="276"/>
      <c r="I107" s="276"/>
      <c r="J107" s="277"/>
      <c r="K107" s="8"/>
    </row>
    <row r="108" spans="1:11" x14ac:dyDescent="0.35">
      <c r="A108" s="4"/>
      <c r="B108" s="2"/>
      <c r="C108" s="2"/>
      <c r="D108" s="2"/>
      <c r="E108" s="2"/>
      <c r="F108" s="2"/>
      <c r="G108" s="2"/>
      <c r="H108" s="2"/>
      <c r="I108" s="2"/>
      <c r="J108" s="2"/>
      <c r="K108" s="8"/>
    </row>
    <row r="109" spans="1:11" x14ac:dyDescent="0.35">
      <c r="A109" s="4"/>
      <c r="B109" s="102" t="s">
        <v>205</v>
      </c>
      <c r="C109" s="102"/>
      <c r="D109" s="102"/>
      <c r="E109" s="102"/>
      <c r="F109" s="102"/>
      <c r="G109" s="102"/>
      <c r="H109" s="102"/>
      <c r="I109" s="102"/>
      <c r="J109" s="102"/>
      <c r="K109" s="8"/>
    </row>
    <row r="110" spans="1:11" x14ac:dyDescent="0.35">
      <c r="A110" s="4"/>
      <c r="B110" s="2"/>
      <c r="C110" s="2"/>
      <c r="D110" s="2"/>
      <c r="E110" s="2"/>
      <c r="F110" s="2"/>
      <c r="G110" s="2"/>
      <c r="H110" s="2"/>
      <c r="I110" s="2"/>
      <c r="J110" s="2"/>
      <c r="K110" s="8"/>
    </row>
    <row r="111" spans="1:11" ht="27.75" customHeight="1" x14ac:dyDescent="0.35">
      <c r="A111" s="4"/>
      <c r="B111" s="395" t="s">
        <v>248</v>
      </c>
      <c r="C111" s="395"/>
      <c r="D111" s="395"/>
      <c r="E111" s="395"/>
      <c r="F111" s="395"/>
      <c r="G111" s="395"/>
      <c r="H111" s="395"/>
      <c r="I111" s="395"/>
      <c r="J111" s="395"/>
      <c r="K111" s="8"/>
    </row>
    <row r="112" spans="1:11" x14ac:dyDescent="0.35">
      <c r="A112" s="4"/>
      <c r="B112" s="2" t="s">
        <v>249</v>
      </c>
      <c r="C112" s="2"/>
      <c r="D112" s="2"/>
      <c r="E112" s="2"/>
      <c r="F112" s="2"/>
      <c r="G112" s="2"/>
      <c r="H112" s="2"/>
      <c r="I112" s="2"/>
      <c r="J112" s="2"/>
      <c r="K112" s="8"/>
    </row>
    <row r="113" spans="1:11" x14ac:dyDescent="0.35">
      <c r="A113" s="4"/>
      <c r="B113" s="395"/>
      <c r="C113" s="395"/>
      <c r="D113" s="395"/>
      <c r="E113" s="395"/>
      <c r="F113" s="395"/>
      <c r="G113" s="395"/>
      <c r="H113" s="395"/>
      <c r="I113" s="395"/>
      <c r="J113" s="395"/>
      <c r="K113" s="8"/>
    </row>
    <row r="114" spans="1:11" x14ac:dyDescent="0.35">
      <c r="A114" s="4"/>
      <c r="B114" s="2"/>
      <c r="C114" s="2"/>
      <c r="D114" s="2"/>
      <c r="E114" s="2"/>
      <c r="F114" s="2"/>
      <c r="G114" s="2"/>
      <c r="H114" s="2"/>
      <c r="I114" s="2"/>
      <c r="J114" s="2"/>
      <c r="K114" s="8"/>
    </row>
    <row r="115" spans="1:11" ht="15" thickBot="1" x14ac:dyDescent="0.4">
      <c r="A115" s="4"/>
      <c r="B115" s="2"/>
      <c r="C115" s="2"/>
      <c r="D115" s="2"/>
      <c r="E115" s="2"/>
      <c r="F115" s="2"/>
      <c r="G115" s="2"/>
      <c r="H115" s="2"/>
      <c r="I115" s="2"/>
      <c r="J115" s="2"/>
      <c r="K115" s="8"/>
    </row>
    <row r="116" spans="1:11" ht="21.5" thickBot="1" x14ac:dyDescent="0.4">
      <c r="A116" s="4"/>
      <c r="B116" s="275" t="s">
        <v>122</v>
      </c>
      <c r="C116" s="276"/>
      <c r="D116" s="276"/>
      <c r="E116" s="276"/>
      <c r="F116" s="276"/>
      <c r="G116" s="276"/>
      <c r="H116" s="276"/>
      <c r="I116" s="276"/>
      <c r="J116" s="277"/>
      <c r="K116" s="8"/>
    </row>
    <row r="117" spans="1:11" x14ac:dyDescent="0.35">
      <c r="A117" s="4"/>
      <c r="B117" s="2"/>
      <c r="C117" s="2"/>
      <c r="D117" s="2"/>
      <c r="E117" s="2"/>
      <c r="F117" s="2"/>
      <c r="G117" s="2"/>
      <c r="H117" s="2"/>
      <c r="I117" s="2"/>
      <c r="J117" s="2"/>
      <c r="K117" s="8"/>
    </row>
    <row r="118" spans="1:11" x14ac:dyDescent="0.35">
      <c r="A118" s="4"/>
      <c r="B118" s="102" t="s">
        <v>205</v>
      </c>
      <c r="C118" s="102"/>
      <c r="D118" s="102"/>
      <c r="E118" s="102"/>
      <c r="F118" s="102"/>
      <c r="G118" s="102"/>
      <c r="H118" s="102"/>
      <c r="I118" s="102"/>
      <c r="J118" s="102"/>
      <c r="K118" s="8"/>
    </row>
    <row r="119" spans="1:11" x14ac:dyDescent="0.35">
      <c r="A119" s="4"/>
      <c r="B119" s="2"/>
      <c r="C119" s="2"/>
      <c r="D119" s="2"/>
      <c r="E119" s="2"/>
      <c r="F119" s="2"/>
      <c r="G119" s="2"/>
      <c r="H119" s="2"/>
      <c r="I119" s="2"/>
      <c r="J119" s="2"/>
      <c r="K119" s="8"/>
    </row>
    <row r="120" spans="1:11" x14ac:dyDescent="0.35">
      <c r="A120" s="4"/>
      <c r="B120" s="396" t="s">
        <v>250</v>
      </c>
      <c r="C120" s="396"/>
      <c r="D120" s="396"/>
      <c r="E120" s="396"/>
      <c r="F120" s="396"/>
      <c r="G120" s="396"/>
      <c r="H120" s="396"/>
      <c r="I120" s="396"/>
      <c r="J120" s="396"/>
      <c r="K120" s="8"/>
    </row>
    <row r="121" spans="1:11" ht="15" thickBot="1" x14ac:dyDescent="0.4">
      <c r="A121" s="4"/>
      <c r="B121" s="2"/>
      <c r="C121" s="2"/>
      <c r="D121" s="2"/>
      <c r="E121" s="2"/>
      <c r="F121" s="2"/>
      <c r="G121" s="2"/>
      <c r="H121" s="2"/>
      <c r="I121" s="2"/>
      <c r="J121" s="2"/>
      <c r="K121" s="8"/>
    </row>
    <row r="122" spans="1:11" ht="21.5" thickBot="1" x14ac:dyDescent="0.4">
      <c r="A122" s="4"/>
      <c r="B122" s="275" t="s">
        <v>131</v>
      </c>
      <c r="C122" s="276"/>
      <c r="D122" s="276"/>
      <c r="E122" s="276"/>
      <c r="F122" s="276"/>
      <c r="G122" s="276"/>
      <c r="H122" s="276"/>
      <c r="I122" s="276"/>
      <c r="J122" s="277"/>
      <c r="K122" s="8"/>
    </row>
    <row r="123" spans="1:11" x14ac:dyDescent="0.35">
      <c r="A123" s="4"/>
      <c r="B123" s="2"/>
      <c r="C123" s="2"/>
      <c r="D123" s="2"/>
      <c r="E123" s="2"/>
      <c r="F123" s="2"/>
      <c r="G123" s="2"/>
      <c r="H123" s="2"/>
      <c r="I123" s="2"/>
      <c r="J123" s="2"/>
      <c r="K123" s="8"/>
    </row>
    <row r="124" spans="1:11" x14ac:dyDescent="0.35">
      <c r="A124" s="4"/>
      <c r="B124" s="102" t="s">
        <v>205</v>
      </c>
      <c r="C124" s="102"/>
      <c r="D124" s="102"/>
      <c r="E124" s="102"/>
      <c r="F124" s="102"/>
      <c r="G124" s="102"/>
      <c r="H124" s="102"/>
      <c r="I124" s="102"/>
      <c r="J124" s="102"/>
      <c r="K124" s="8"/>
    </row>
    <row r="125" spans="1:11" x14ac:dyDescent="0.35">
      <c r="A125" s="4"/>
      <c r="B125" s="2"/>
      <c r="C125" s="2"/>
      <c r="D125" s="2"/>
      <c r="E125" s="2"/>
      <c r="F125" s="2"/>
      <c r="G125" s="2"/>
      <c r="H125" s="2"/>
      <c r="I125" s="2"/>
      <c r="J125" s="2"/>
      <c r="K125" s="8"/>
    </row>
    <row r="126" spans="1:11" x14ac:dyDescent="0.35">
      <c r="A126" s="4"/>
      <c r="B126" s="2" t="s">
        <v>251</v>
      </c>
      <c r="C126" s="2"/>
      <c r="D126" s="2"/>
      <c r="E126" s="2"/>
      <c r="F126" s="2"/>
      <c r="G126" s="2"/>
      <c r="H126" s="2"/>
      <c r="I126" s="2"/>
      <c r="J126" s="2"/>
      <c r="K126" s="8"/>
    </row>
    <row r="127" spans="1:11" ht="15" thickBot="1" x14ac:dyDescent="0.4">
      <c r="A127" s="4"/>
      <c r="B127" s="2"/>
      <c r="C127" s="2"/>
      <c r="D127" s="2"/>
      <c r="E127" s="2"/>
      <c r="F127" s="2"/>
      <c r="G127" s="2"/>
      <c r="H127" s="2"/>
      <c r="I127" s="2"/>
      <c r="J127" s="2"/>
      <c r="K127" s="8"/>
    </row>
    <row r="128" spans="1:11" ht="21.5" thickBot="1" x14ac:dyDescent="0.4">
      <c r="A128" s="4"/>
      <c r="B128" s="275" t="s">
        <v>134</v>
      </c>
      <c r="C128" s="276"/>
      <c r="D128" s="276"/>
      <c r="E128" s="276"/>
      <c r="F128" s="276"/>
      <c r="G128" s="276"/>
      <c r="H128" s="276"/>
      <c r="I128" s="276"/>
      <c r="J128" s="277"/>
      <c r="K128" s="8"/>
    </row>
    <row r="129" spans="1:11" x14ac:dyDescent="0.35">
      <c r="A129" s="4"/>
      <c r="B129" s="2"/>
      <c r="C129" s="2"/>
      <c r="D129" s="2"/>
      <c r="E129" s="2"/>
      <c r="F129" s="2"/>
      <c r="G129" s="2"/>
      <c r="H129" s="2"/>
      <c r="I129" s="2"/>
      <c r="J129" s="2"/>
      <c r="K129" s="8"/>
    </row>
    <row r="130" spans="1:11" x14ac:dyDescent="0.35">
      <c r="A130" s="4"/>
      <c r="B130" s="102" t="s">
        <v>205</v>
      </c>
      <c r="C130" s="102"/>
      <c r="D130" s="102"/>
      <c r="E130" s="102"/>
      <c r="F130" s="102"/>
      <c r="G130" s="102"/>
      <c r="H130" s="102"/>
      <c r="I130" s="102"/>
      <c r="J130" s="102"/>
      <c r="K130" s="8"/>
    </row>
    <row r="131" spans="1:11" x14ac:dyDescent="0.35">
      <c r="A131" s="4"/>
      <c r="B131" s="2"/>
      <c r="C131" s="2"/>
      <c r="D131" s="2"/>
      <c r="E131" s="2"/>
      <c r="F131" s="2"/>
      <c r="G131" s="2"/>
      <c r="H131" s="2"/>
      <c r="I131" s="2"/>
      <c r="J131" s="2"/>
      <c r="K131" s="8"/>
    </row>
    <row r="132" spans="1:11" x14ac:dyDescent="0.35">
      <c r="A132" s="4"/>
      <c r="B132" s="2" t="s">
        <v>252</v>
      </c>
      <c r="C132" s="2"/>
      <c r="D132" s="2"/>
      <c r="E132" s="2"/>
      <c r="F132" s="2"/>
      <c r="G132" s="2"/>
      <c r="H132" s="2"/>
      <c r="I132" s="2"/>
      <c r="J132" s="2"/>
      <c r="K132" s="8"/>
    </row>
    <row r="133" spans="1:11" x14ac:dyDescent="0.35">
      <c r="A133" s="4"/>
      <c r="B133" s="2"/>
      <c r="C133" s="2"/>
      <c r="D133" s="2"/>
      <c r="E133" s="2"/>
      <c r="F133" s="2"/>
      <c r="G133" s="2"/>
      <c r="H133" s="2"/>
      <c r="I133" s="2"/>
      <c r="J133" s="2"/>
      <c r="K133" s="8"/>
    </row>
    <row r="134" spans="1:11" ht="15" thickBot="1" x14ac:dyDescent="0.4">
      <c r="A134" s="5"/>
      <c r="B134" s="9"/>
      <c r="C134" s="9"/>
      <c r="D134" s="9"/>
      <c r="E134" s="9"/>
      <c r="F134" s="9"/>
      <c r="G134" s="9"/>
      <c r="H134" s="9"/>
      <c r="I134" s="9"/>
      <c r="J134" s="9"/>
      <c r="K134" s="10"/>
    </row>
  </sheetData>
  <sheetProtection selectLockedCells="1"/>
  <mergeCells count="52">
    <mergeCell ref="I13:J13"/>
    <mergeCell ref="B2:I3"/>
    <mergeCell ref="J2:J3"/>
    <mergeCell ref="I10:J10"/>
    <mergeCell ref="I11:J11"/>
    <mergeCell ref="I12:J12"/>
    <mergeCell ref="B10:C10"/>
    <mergeCell ref="B11:C11"/>
    <mergeCell ref="B12:C12"/>
    <mergeCell ref="B13:C13"/>
    <mergeCell ref="B14:C14"/>
    <mergeCell ref="I14:J14"/>
    <mergeCell ref="I15:J15"/>
    <mergeCell ref="I16:J16"/>
    <mergeCell ref="B17:J17"/>
    <mergeCell ref="B20:J20"/>
    <mergeCell ref="B15:C15"/>
    <mergeCell ref="B16:C16"/>
    <mergeCell ref="B73:J73"/>
    <mergeCell ref="B81:J81"/>
    <mergeCell ref="B88:J88"/>
    <mergeCell ref="B26:J26"/>
    <mergeCell ref="B24:J24"/>
    <mergeCell ref="B32:J32"/>
    <mergeCell ref="B37:J37"/>
    <mergeCell ref="B48:J48"/>
    <mergeCell ref="B58:J58"/>
    <mergeCell ref="B122:J122"/>
    <mergeCell ref="B128:J128"/>
    <mergeCell ref="B21:J21"/>
    <mergeCell ref="B34:J34"/>
    <mergeCell ref="B42:J42"/>
    <mergeCell ref="B43:J43"/>
    <mergeCell ref="B45:J45"/>
    <mergeCell ref="B56:J56"/>
    <mergeCell ref="B65:J65"/>
    <mergeCell ref="B67:J67"/>
    <mergeCell ref="B75:J75"/>
    <mergeCell ref="B84:J84"/>
    <mergeCell ref="B92:J92"/>
    <mergeCell ref="B99:J99"/>
    <mergeCell ref="B107:J107"/>
    <mergeCell ref="B71:J72"/>
    <mergeCell ref="B113:J113"/>
    <mergeCell ref="B120:J120"/>
    <mergeCell ref="B89:J89"/>
    <mergeCell ref="B96:J96"/>
    <mergeCell ref="B103:J103"/>
    <mergeCell ref="B104:J104"/>
    <mergeCell ref="B105:J105"/>
    <mergeCell ref="B111:J111"/>
    <mergeCell ref="B116:J116"/>
  </mergeCells>
  <pageMargins left="0.70866141732283472" right="0.70866141732283472" top="0.74803149606299213" bottom="0.74803149606299213" header="0.31496062992125984" footer="0.31496062992125984"/>
  <pageSetup scale="55" orientation="portrait" r:id="rId1"/>
  <headerFooter>
    <oddFooter>&amp;C ANEXOS INFORME ANUAL CGM 
PAGINA 1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95ABA5BC-47EA-4290-B4E2-6D93544E0B1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Informe Anual CGM</vt:lpstr>
      <vt:lpstr>ANEXO 1</vt:lpstr>
      <vt:lpstr>ANEXO 2</vt:lpstr>
      <vt:lpstr>ANEXO 3</vt:lpstr>
      <vt:lpstr>Instrucciones</vt:lpstr>
      <vt:lpstr>'ANEXO 1'!Área_de_impresión</vt:lpstr>
      <vt:lpstr>'ANEXO 2'!Área_de_impresión</vt:lpstr>
      <vt:lpstr>'ANEXO 3'!Área_de_impresión</vt:lpstr>
      <vt:lpstr>'Informe Anual CGM'!Área_de_impresión</vt:lpstr>
      <vt:lpstr>Instrucciones!Área_de_impresión</vt:lpstr>
      <vt:lpstr>'ANEXO 1'!Títulos_a_imprimir</vt:lpstr>
      <vt:lpstr>'ANEXO 2'!Títulos_a_imprimir</vt:lpstr>
      <vt:lpstr>'ANEXO 3'!Títulos_a_imprimir</vt:lpstr>
      <vt:lpstr>'Informe Anual CGM'!Títulos_a_imprimir</vt:lpstr>
      <vt:lpstr>Instrucciones!Títulos_a_imprimir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O. Sandoval Pérez</dc:creator>
  <cp:lastModifiedBy>Juan Manuel Erazo ruiz</cp:lastModifiedBy>
  <cp:lastPrinted>2024-02-16T16:07:48Z</cp:lastPrinted>
  <dcterms:created xsi:type="dcterms:W3CDTF">2015-02-01T14:40:41Z</dcterms:created>
  <dcterms:modified xsi:type="dcterms:W3CDTF">2024-02-16T16:36:50Z</dcterms:modified>
</cp:coreProperties>
</file>